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ricio\Dropbox\Mi PC (DESKTOP-K4QOR7K)\Documents\Mauricio\Empresa\Holding Digital\Promena\Clientes\Supermastick\Blog\APU\"/>
    </mc:Choice>
  </mc:AlternateContent>
  <xr:revisionPtr revIDLastSave="0" documentId="13_ncr:1_{86E635A6-C344-4CE6-9631-AD35D4FD1F94}" xr6:coauthVersionLast="47" xr6:coauthVersionMax="47" xr10:uidLastSave="{00000000-0000-0000-0000-000000000000}"/>
  <bookViews>
    <workbookView xWindow="-120" yWindow="-120" windowWidth="25440" windowHeight="15390" tabRatio="134" xr2:uid="{B693A00F-A593-4120-B251-253CBCA01EA4}"/>
  </bookViews>
  <sheets>
    <sheet name="Menú" sheetId="7" r:id="rId1"/>
    <sheet name="Muro Sencillo" sheetId="1" r:id="rId2"/>
    <sheet name="Muro placa Rh 1 Cara" sheetId="6" r:id="rId3"/>
    <sheet name="Revoque en seco" sheetId="4" r:id="rId4"/>
    <sheet name="Cielo raso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2" i="6" l="1"/>
  <c r="I37" i="6"/>
  <c r="I36" i="6"/>
  <c r="I35" i="6"/>
  <c r="I34" i="6"/>
  <c r="I33" i="6"/>
  <c r="I32" i="6"/>
  <c r="I31" i="6"/>
  <c r="I30" i="6"/>
  <c r="I29" i="6"/>
  <c r="I28" i="6"/>
  <c r="I27" i="6"/>
  <c r="I26" i="6"/>
  <c r="I47" i="6"/>
  <c r="I46" i="6"/>
  <c r="I45" i="6"/>
  <c r="I44" i="6"/>
  <c r="I43" i="6"/>
  <c r="I40" i="6"/>
  <c r="I37" i="1"/>
  <c r="I36" i="1"/>
  <c r="I35" i="1"/>
  <c r="I34" i="1"/>
  <c r="I33" i="1"/>
  <c r="I32" i="1"/>
  <c r="I31" i="1"/>
  <c r="I30" i="1"/>
  <c r="I29" i="1"/>
  <c r="I28" i="1"/>
  <c r="I27" i="1"/>
  <c r="I26" i="1"/>
  <c r="G51" i="6"/>
  <c r="I51" i="6" s="1"/>
  <c r="G42" i="6"/>
  <c r="G41" i="6"/>
  <c r="H42" i="6"/>
  <c r="G50" i="6"/>
  <c r="I50" i="6" s="1"/>
  <c r="H41" i="6"/>
  <c r="I46" i="4"/>
  <c r="I39" i="4"/>
  <c r="I40" i="4"/>
  <c r="I41" i="4"/>
  <c r="I42" i="4"/>
  <c r="I31" i="4"/>
  <c r="I43" i="1"/>
  <c r="I40" i="3"/>
  <c r="I27" i="3"/>
  <c r="G38" i="4"/>
  <c r="H38" i="4"/>
  <c r="H39" i="3"/>
  <c r="H41" i="1"/>
  <c r="G39" i="3"/>
  <c r="I32" i="4"/>
  <c r="I33" i="4"/>
  <c r="I34" i="4"/>
  <c r="H45" i="4"/>
  <c r="G45" i="4"/>
  <c r="G48" i="1"/>
  <c r="I48" i="1" s="1"/>
  <c r="G45" i="3"/>
  <c r="H45" i="3"/>
  <c r="I28" i="3"/>
  <c r="I29" i="3"/>
  <c r="I30" i="3"/>
  <c r="I31" i="3"/>
  <c r="I32" i="3"/>
  <c r="I33" i="3"/>
  <c r="I34" i="3"/>
  <c r="I26" i="3"/>
  <c r="I41" i="3"/>
  <c r="I42" i="3"/>
  <c r="I38" i="3"/>
  <c r="I46" i="3"/>
  <c r="I45" i="3" l="1"/>
  <c r="I47" i="3"/>
  <c r="I36" i="3"/>
  <c r="I38" i="4"/>
  <c r="I43" i="4" s="1"/>
  <c r="I36" i="4"/>
  <c r="I45" i="4"/>
  <c r="I47" i="4" s="1"/>
  <c r="I38" i="6"/>
  <c r="I53" i="6"/>
  <c r="I41" i="6"/>
  <c r="I42" i="6"/>
  <c r="I39" i="3"/>
  <c r="I43" i="3" s="1"/>
  <c r="I49" i="3" l="1"/>
  <c r="I52" i="3" s="1"/>
  <c r="I53" i="3" s="1"/>
  <c r="I49" i="4"/>
  <c r="I51" i="4" s="1"/>
  <c r="I48" i="6"/>
  <c r="I55" i="6"/>
  <c r="I58" i="6" s="1"/>
  <c r="I59" i="6" s="1"/>
  <c r="G41" i="1"/>
  <c r="I41" i="1" s="1"/>
  <c r="G49" i="1"/>
  <c r="I56" i="6" l="1"/>
  <c r="I57" i="6"/>
  <c r="I50" i="3"/>
  <c r="I51" i="3"/>
  <c r="I50" i="4"/>
  <c r="I52" i="4"/>
  <c r="I53" i="4" s="1"/>
  <c r="I38" i="1"/>
  <c r="I40" i="1"/>
  <c r="I42" i="1"/>
  <c r="I44" i="1"/>
  <c r="I45" i="1"/>
  <c r="I49" i="1"/>
  <c r="I50" i="1" s="1"/>
  <c r="I46" i="1" l="1"/>
  <c r="I52" i="1" s="1"/>
  <c r="I61" i="6"/>
  <c r="I55" i="3"/>
  <c r="I55" i="4"/>
  <c r="I53" i="1" l="1"/>
  <c r="I54" i="1" l="1"/>
  <c r="I55" i="1"/>
  <c r="I56" i="1" s="1"/>
  <c r="I58" i="1" l="1"/>
</calcChain>
</file>

<file path=xl/sharedStrings.xml><?xml version="1.0" encoding="utf-8"?>
<sst xmlns="http://schemas.openxmlformats.org/spreadsheetml/2006/main" count="339" uniqueCount="105">
  <si>
    <t>Placa de Yeso ST 1/2" (12,7 x 1220 x 2440mm)</t>
  </si>
  <si>
    <t xml:space="preserve">Lana de vidrio 2,5 </t>
  </si>
  <si>
    <t xml:space="preserve">Materiales </t>
  </si>
  <si>
    <t>Unidad Comercial</t>
  </si>
  <si>
    <t xml:space="preserve">Precio </t>
  </si>
  <si>
    <t>Rendimiento</t>
  </si>
  <si>
    <t>Total</t>
  </si>
  <si>
    <t>1,22 x 2,44</t>
  </si>
  <si>
    <t>m2</t>
  </si>
  <si>
    <t>Canal Base 6 (60x25x0,47mm) (cal 25)</t>
  </si>
  <si>
    <t>Unx2.44m</t>
  </si>
  <si>
    <t>ml</t>
  </si>
  <si>
    <t>Rollo x 18,5 m2</t>
  </si>
  <si>
    <t>Un</t>
  </si>
  <si>
    <t>Chazo expansivo plástico de 1/4 x 2   1 muro</t>
  </si>
  <si>
    <t>Banda Estanca Fonodan de 46mm</t>
  </si>
  <si>
    <t>Rollo de 10m</t>
  </si>
  <si>
    <t>m</t>
  </si>
  <si>
    <t>M.O Instalación de lana muro simple</t>
  </si>
  <si>
    <t>Equipo, herramientas, andamios  en interiores</t>
  </si>
  <si>
    <t>Costo estructura y emplacado</t>
  </si>
  <si>
    <t>rollo/75m</t>
  </si>
  <si>
    <t>kg</t>
  </si>
  <si>
    <t>Cuñete x 28kg</t>
  </si>
  <si>
    <t>Esquineros plásticos</t>
  </si>
  <si>
    <t>Perfil/2,50m</t>
  </si>
  <si>
    <t>M.O Instalación esquineros y dilataciones plásticas</t>
  </si>
  <si>
    <t xml:space="preserve">Lija 150    2 caras </t>
  </si>
  <si>
    <t>pliego</t>
  </si>
  <si>
    <t>Costo tratamiento de juntas</t>
  </si>
  <si>
    <t>Cuñete x 5gl</t>
  </si>
  <si>
    <t>gl</t>
  </si>
  <si>
    <t>M.O  pintura interior  2 caras</t>
  </si>
  <si>
    <t>Tratamiento de juntas / SI</t>
  </si>
  <si>
    <t>Pintura / SI</t>
  </si>
  <si>
    <t>Placa de Yeso ST 12,7 x 1220 x 2440mm</t>
  </si>
  <si>
    <t>Paral  Base 6 (59x32x0,47mm) (cal 25) Cada 61cm</t>
  </si>
  <si>
    <t xml:space="preserve">Tornillo extraplano N° 8 x 1/2" </t>
  </si>
  <si>
    <t>Tornillo estándar N° 6 X 1"  (2 caras)</t>
  </si>
  <si>
    <t>Unidad Presupuesto</t>
  </si>
  <si>
    <t>1.</t>
  </si>
  <si>
    <t>2.</t>
  </si>
  <si>
    <t>3.</t>
  </si>
  <si>
    <t>4.</t>
  </si>
  <si>
    <t>Paral  Base 6 (59x32x0,47mm) (cal 25) cada 61cm.</t>
  </si>
  <si>
    <t>Costo pintura</t>
  </si>
  <si>
    <t xml:space="preserve">Costo Directo/m2 </t>
  </si>
  <si>
    <t>Administración</t>
  </si>
  <si>
    <t>Imprevistos</t>
  </si>
  <si>
    <t>Utilidad</t>
  </si>
  <si>
    <t>IVA sobre la Utilidad</t>
  </si>
  <si>
    <t xml:space="preserve">Costo Total /m2 </t>
  </si>
  <si>
    <t>Fecha de actualización: Julio de 2022</t>
  </si>
  <si>
    <t>M.O Tratamiento de juntas    2 caras</t>
  </si>
  <si>
    <t>M.O Paredes Estructura y placas - 2 cara</t>
  </si>
  <si>
    <t>Cinta de Papel                       2 caras</t>
  </si>
  <si>
    <t>Pintura para interiores  Tipo 2 Supermastick 2 caras (2 manos)</t>
  </si>
  <si>
    <t>Angulo perimetral (cal 26)</t>
  </si>
  <si>
    <t>Perfil Omega (cal 25) @ 61 cm</t>
  </si>
  <si>
    <t>Vigueta Principal (cal 26)</t>
  </si>
  <si>
    <t>Tornillo extraplano N° 8 x 1/2" Cielos rasos</t>
  </si>
  <si>
    <t>Tornillo estándar N° 6 X 1"         1 cara</t>
  </si>
  <si>
    <t>Chazo expansivo plástico de 1/4 x 2"   cielos rasos</t>
  </si>
  <si>
    <t>Cuelga (Cal 26)</t>
  </si>
  <si>
    <t>5.</t>
  </si>
  <si>
    <t>6.</t>
  </si>
  <si>
    <t xml:space="preserve">M.O Cielos Estructura y placas </t>
  </si>
  <si>
    <t>Cinta de Papel                         1 cara</t>
  </si>
  <si>
    <t>Saco x 25kg</t>
  </si>
  <si>
    <t xml:space="preserve">Lija 150    1 cara </t>
  </si>
  <si>
    <t xml:space="preserve">Dilatación plastica en "Z" </t>
  </si>
  <si>
    <t>Perfil/3,05m</t>
  </si>
  <si>
    <t>Cinta de Papel                             1 cara</t>
  </si>
  <si>
    <t>Masilla Supermastick               1 cara</t>
  </si>
  <si>
    <t>M.O Tratamiento de juntas  N4 G Interior   1 cara</t>
  </si>
  <si>
    <t>Pintura para interiores  Tipo 2 Supermastick  1 cara (2 manos)</t>
  </si>
  <si>
    <t>M.O  pintura interior  1 caras</t>
  </si>
  <si>
    <t>M.O Revoque en seco</t>
  </si>
  <si>
    <t>Pegamento en polvo 1 cara</t>
  </si>
  <si>
    <t>Costo Emplacado</t>
  </si>
  <si>
    <t>Masilla Supermastick     1 cara (3 manos)</t>
  </si>
  <si>
    <t>M.O Tratamiento de juntas   Interior   1 cara</t>
  </si>
  <si>
    <t>Placa de Yeso RH 1/2" (12,7 x 1220 x 2440mm)</t>
  </si>
  <si>
    <t>Placa de Yeso RH 12,7 x 1220 x 2440mm</t>
  </si>
  <si>
    <t xml:space="preserve">Estuco Exterior Supermastick  1 cara </t>
  </si>
  <si>
    <t>M.O Tratamiento de juntas    1 caras</t>
  </si>
  <si>
    <t>Masilla Supermastick                  1 cara</t>
  </si>
  <si>
    <t>M.O Estucado     2 manos</t>
  </si>
  <si>
    <t xml:space="preserve">Masilla Supermastick         2 caras </t>
  </si>
  <si>
    <t>Pintura para interiores  Tipo II.  Supermastick 1 cara (2 manos)</t>
  </si>
  <si>
    <t>Pintura para interiores  antihongos   1 cara (2 manos)</t>
  </si>
  <si>
    <r>
      <t xml:space="preserve">MUROS INTERIORES DIVISORIOS SENCILLOS                              </t>
    </r>
    <r>
      <rPr>
        <b/>
        <sz val="14"/>
        <color theme="1"/>
        <rFont val="Calibri"/>
        <family val="2"/>
        <scheme val="minor"/>
      </rPr>
      <t>CORTE EN PLANTA</t>
    </r>
  </si>
  <si>
    <r>
      <t xml:space="preserve">MUROS INTERIORES PLACA RH 1 CARA                   </t>
    </r>
    <r>
      <rPr>
        <b/>
        <sz val="14"/>
        <color theme="1"/>
        <rFont val="Calibri"/>
        <family val="2"/>
        <scheme val="minor"/>
      </rPr>
      <t xml:space="preserve">CORTE EN PLANTA  </t>
    </r>
  </si>
  <si>
    <t>REVOQUE SECO</t>
  </si>
  <si>
    <r>
      <t xml:space="preserve">CIELO RASO SIN AISLAMIENTO TÉRMICO Y ACÚSTICO    </t>
    </r>
    <r>
      <rPr>
        <b/>
        <sz val="14"/>
        <color theme="1"/>
        <rFont val="Amasis MT Pro Medium"/>
        <family val="1"/>
      </rPr>
      <t xml:space="preserve">CORTE EN PLANTA  </t>
    </r>
  </si>
  <si>
    <t>ANALISIS DE PRECIOS UNITARIOS</t>
  </si>
  <si>
    <t>A.P.U.</t>
  </si>
  <si>
    <t>www.supermastick.com</t>
  </si>
  <si>
    <t>www.expertosupermastick.com</t>
  </si>
  <si>
    <t>SISTEMA LIVIANO DRYWALL</t>
  </si>
  <si>
    <t>MURO SENCILLO</t>
  </si>
  <si>
    <t>MURO INTERIORES PLACA RH 1 CARA</t>
  </si>
  <si>
    <t>REVOQUE EN SECO</t>
  </si>
  <si>
    <t>CIELO RASO</t>
  </si>
  <si>
    <t>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</si>
</sst>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_-;\-* #,##0.0_-;_-* &quot;-&quot;_-;_-@_-"/>
    <numFmt numFmtId="167" formatCode="_-* #,##0_-;\-* #,##0_-;_-* &quot;-&quot;?_-;_-@_-"/>
    <numFmt numFmtId="168" formatCode="_(&quot;$&quot;\ * #,##0_);_(&quot;$&quot;\ * \(#,##0\);_(&quot;$&quot;\ * &quot;-&quot;??_);_(@_)"/>
    <numFmt numFmtId="169" formatCode="_-* #,##0.00_-;\-* #,##0.00_-;_-* &quot;-&quot;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masis MT Pro Light"/>
      <family val="1"/>
    </font>
    <font>
      <b/>
      <sz val="11"/>
      <color theme="1"/>
      <name val="Amasis MT Pro Light"/>
      <family val="1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Amasis MT Pro Medium"/>
      <family val="1"/>
    </font>
    <font>
      <b/>
      <sz val="11"/>
      <color theme="0"/>
      <name val="Amasis MT Pro Medium"/>
      <family val="1"/>
    </font>
    <font>
      <b/>
      <i/>
      <sz val="14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i/>
      <sz val="11"/>
      <color theme="1" tint="0.14999847407452621"/>
      <name val="Calibri"/>
      <family val="2"/>
      <scheme val="minor"/>
    </font>
    <font>
      <sz val="72"/>
      <color theme="1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8"/>
      <color theme="1"/>
      <name val="Amasis MT Pro Medium"/>
      <family val="1"/>
    </font>
    <font>
      <b/>
      <sz val="14"/>
      <color theme="1"/>
      <name val="Amasis MT Pro Medium"/>
      <family val="1"/>
    </font>
    <font>
      <u/>
      <sz val="11"/>
      <color theme="10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20"/>
      <name val="Calibri"/>
      <family val="2"/>
      <scheme val="minor"/>
    </font>
    <font>
      <b/>
      <u/>
      <sz val="16"/>
      <color rgb="FFC8102E"/>
      <name val="Calibri"/>
      <family val="2"/>
      <scheme val="minor"/>
    </font>
    <font>
      <b/>
      <u/>
      <sz val="10"/>
      <color rgb="FFC8102E"/>
      <name val="Calibri"/>
      <family val="2"/>
      <scheme val="minor"/>
    </font>
    <font>
      <b/>
      <u/>
      <sz val="22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8102E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BE122"/>
        <bgColor indexed="64"/>
      </patternFill>
    </fill>
    <fill>
      <patternFill patternType="solid">
        <fgColor rgb="FFCCCC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84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164" fontId="0" fillId="0" borderId="0" xfId="3" applyFont="1"/>
    <xf numFmtId="41" fontId="0" fillId="0" borderId="0" xfId="1" applyFont="1"/>
    <xf numFmtId="167" fontId="0" fillId="0" borderId="0" xfId="0" applyNumberForma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0" fillId="3" borderId="0" xfId="0" applyFill="1"/>
    <xf numFmtId="0" fontId="0" fillId="0" borderId="0" xfId="0" applyAlignment="1">
      <alignment horizontal="center"/>
    </xf>
    <xf numFmtId="166" fontId="0" fillId="0" borderId="0" xfId="1" applyNumberFormat="1" applyFont="1" applyAlignment="1">
      <alignment horizontal="center"/>
    </xf>
    <xf numFmtId="0" fontId="8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164" fontId="2" fillId="3" borderId="0" xfId="3" applyFont="1" applyFill="1" applyAlignment="1">
      <alignment horizontal="left"/>
    </xf>
    <xf numFmtId="166" fontId="2" fillId="3" borderId="0" xfId="1" applyNumberFormat="1" applyFont="1" applyFill="1" applyAlignment="1">
      <alignment horizontal="left"/>
    </xf>
    <xf numFmtId="164" fontId="8" fillId="3" borderId="0" xfId="3" applyFont="1" applyFill="1" applyAlignment="1">
      <alignment horizontal="left"/>
    </xf>
    <xf numFmtId="0" fontId="8" fillId="4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164" fontId="2" fillId="4" borderId="0" xfId="3" applyFont="1" applyFill="1" applyAlignment="1">
      <alignment horizontal="left"/>
    </xf>
    <xf numFmtId="166" fontId="2" fillId="4" borderId="0" xfId="1" applyNumberFormat="1" applyFont="1" applyFill="1" applyAlignment="1">
      <alignment horizontal="left"/>
    </xf>
    <xf numFmtId="164" fontId="8" fillId="4" borderId="0" xfId="3" applyFont="1" applyFill="1" applyAlignment="1">
      <alignment horizontal="left"/>
    </xf>
    <xf numFmtId="0" fontId="2" fillId="4" borderId="0" xfId="0" applyFont="1" applyFill="1"/>
    <xf numFmtId="164" fontId="2" fillId="4" borderId="0" xfId="3" applyFont="1" applyFill="1"/>
    <xf numFmtId="166" fontId="2" fillId="4" borderId="0" xfId="1" applyNumberFormat="1" applyFont="1" applyFill="1" applyAlignment="1">
      <alignment horizontal="center"/>
    </xf>
    <xf numFmtId="164" fontId="8" fillId="4" borderId="0" xfId="0" applyNumberFormat="1" applyFont="1" applyFill="1" applyAlignment="1">
      <alignment horizontal="left"/>
    </xf>
    <xf numFmtId="0" fontId="2" fillId="3" borderId="0" xfId="0" applyFont="1" applyFill="1"/>
    <xf numFmtId="164" fontId="2" fillId="3" borderId="0" xfId="3" applyFont="1" applyFill="1"/>
    <xf numFmtId="166" fontId="2" fillId="3" borderId="0" xfId="1" applyNumberFormat="1" applyFont="1" applyFill="1" applyAlignment="1">
      <alignment horizontal="center"/>
    </xf>
    <xf numFmtId="164" fontId="8" fillId="3" borderId="0" xfId="0" applyNumberFormat="1" applyFont="1" applyFill="1" applyAlignment="1">
      <alignment horizontal="left"/>
    </xf>
    <xf numFmtId="0" fontId="7" fillId="5" borderId="0" xfId="0" applyFont="1" applyFill="1" applyAlignment="1">
      <alignment horizontal="center"/>
    </xf>
    <xf numFmtId="0" fontId="0" fillId="5" borderId="0" xfId="0" applyFill="1"/>
    <xf numFmtId="0" fontId="3" fillId="5" borderId="0" xfId="0" applyFont="1" applyFill="1"/>
    <xf numFmtId="41" fontId="2" fillId="4" borderId="0" xfId="1" applyFont="1" applyFill="1"/>
    <xf numFmtId="3" fontId="9" fillId="0" borderId="1" xfId="0" applyNumberFormat="1" applyFont="1" applyBorder="1" applyAlignment="1">
      <alignment horizontal="right"/>
    </xf>
    <xf numFmtId="164" fontId="9" fillId="0" borderId="1" xfId="3" applyFont="1" applyBorder="1" applyAlignment="1">
      <alignment horizontal="right"/>
    </xf>
    <xf numFmtId="0" fontId="10" fillId="0" borderId="0" xfId="0" applyFont="1"/>
    <xf numFmtId="3" fontId="11" fillId="0" borderId="0" xfId="0" applyNumberFormat="1" applyFont="1" applyAlignment="1">
      <alignment horizontal="right"/>
    </xf>
    <xf numFmtId="3" fontId="10" fillId="0" borderId="2" xfId="0" applyNumberFormat="1" applyFont="1" applyBorder="1" applyAlignment="1">
      <alignment horizontal="right"/>
    </xf>
    <xf numFmtId="0" fontId="10" fillId="0" borderId="2" xfId="0" applyFont="1" applyBorder="1"/>
    <xf numFmtId="168" fontId="9" fillId="3" borderId="3" xfId="2" applyNumberFormat="1" applyFont="1" applyFill="1" applyBorder="1" applyAlignment="1">
      <alignment horizontal="right"/>
    </xf>
    <xf numFmtId="169" fontId="0" fillId="0" borderId="0" xfId="1" applyNumberFormat="1" applyFont="1"/>
    <xf numFmtId="169" fontId="0" fillId="0" borderId="0" xfId="1" applyNumberFormat="1" applyFont="1" applyAlignment="1">
      <alignment horizontal="center"/>
    </xf>
    <xf numFmtId="10" fontId="0" fillId="0" borderId="0" xfId="0" applyNumberFormat="1"/>
    <xf numFmtId="164" fontId="0" fillId="0" borderId="0" xfId="0" applyNumberFormat="1"/>
    <xf numFmtId="164" fontId="1" fillId="0" borderId="0" xfId="3" applyFont="1" applyAlignment="1">
      <alignment horizontal="left"/>
    </xf>
    <xf numFmtId="166" fontId="0" fillId="0" borderId="0" xfId="1" applyNumberFormat="1" applyFont="1"/>
    <xf numFmtId="0" fontId="4" fillId="5" borderId="0" xfId="0" applyFont="1" applyFill="1"/>
    <xf numFmtId="0" fontId="5" fillId="0" borderId="0" xfId="0" applyFont="1" applyAlignment="1">
      <alignment horizontal="left"/>
    </xf>
    <xf numFmtId="0" fontId="12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5" fillId="0" borderId="0" xfId="0" applyFon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3" fillId="0" borderId="4" xfId="0" applyFont="1" applyBorder="1" applyAlignment="1">
      <alignment horizontal="right"/>
    </xf>
    <xf numFmtId="0" fontId="12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17" fillId="7" borderId="0" xfId="5" applyFont="1" applyFill="1" applyAlignment="1">
      <alignment horizontal="right"/>
    </xf>
    <xf numFmtId="0" fontId="17" fillId="7" borderId="0" xfId="5" applyFont="1" applyFill="1" applyAlignment="1">
      <alignment horizontal="left"/>
    </xf>
    <xf numFmtId="0" fontId="18" fillId="8" borderId="0" xfId="0" applyFont="1" applyFill="1" applyAlignment="1">
      <alignment horizontal="center" vertical="center"/>
    </xf>
    <xf numFmtId="0" fontId="21" fillId="9" borderId="0" xfId="5" applyFont="1" applyFill="1" applyAlignment="1">
      <alignment horizontal="center" vertical="center"/>
    </xf>
    <xf numFmtId="164" fontId="0" fillId="9" borderId="0" xfId="3" applyFont="1" applyFill="1" applyProtection="1">
      <protection locked="0"/>
    </xf>
    <xf numFmtId="164" fontId="1" fillId="9" borderId="0" xfId="3" applyFont="1" applyFill="1" applyAlignment="1" applyProtection="1">
      <alignment horizontal="right"/>
      <protection locked="0"/>
    </xf>
    <xf numFmtId="164" fontId="0" fillId="3" borderId="0" xfId="3" applyFont="1" applyFill="1" applyProtection="1"/>
    <xf numFmtId="164" fontId="0" fillId="9" borderId="0" xfId="3" applyFont="1" applyFill="1" applyAlignment="1" applyProtection="1">
      <alignment horizontal="left"/>
      <protection locked="0"/>
    </xf>
    <xf numFmtId="9" fontId="10" fillId="9" borderId="2" xfId="4" applyFont="1" applyFill="1" applyBorder="1" applyAlignment="1" applyProtection="1">
      <alignment horizontal="right"/>
      <protection locked="0"/>
    </xf>
    <xf numFmtId="9" fontId="10" fillId="9" borderId="0" xfId="4" applyFont="1" applyFill="1" applyAlignment="1" applyProtection="1">
      <alignment horizontal="right"/>
      <protection locked="0"/>
    </xf>
    <xf numFmtId="0" fontId="22" fillId="6" borderId="8" xfId="0" applyFont="1" applyFill="1" applyBorder="1" applyAlignment="1">
      <alignment horizontal="center"/>
    </xf>
    <xf numFmtId="0" fontId="22" fillId="6" borderId="0" xfId="0" applyFont="1" applyFill="1" applyBorder="1" applyAlignment="1">
      <alignment horizontal="center"/>
    </xf>
    <xf numFmtId="0" fontId="22" fillId="6" borderId="9" xfId="0" applyFont="1" applyFill="1" applyBorder="1" applyAlignment="1">
      <alignment horizontal="center"/>
    </xf>
    <xf numFmtId="0" fontId="0" fillId="8" borderId="0" xfId="0" applyFill="1" applyProtection="1">
      <protection locked="0"/>
    </xf>
    <xf numFmtId="0" fontId="19" fillId="3" borderId="0" xfId="5" applyFont="1" applyFill="1" applyAlignment="1" applyProtection="1">
      <alignment vertical="center" wrapText="1"/>
      <protection locked="0"/>
    </xf>
    <xf numFmtId="0" fontId="20" fillId="3" borderId="0" xfId="5" applyFont="1" applyFill="1" applyAlignment="1" applyProtection="1">
      <alignment horizontal="center" vertical="center" wrapText="1"/>
      <protection locked="0"/>
    </xf>
    <xf numFmtId="0" fontId="19" fillId="3" borderId="0" xfId="5" applyFont="1" applyFill="1" applyAlignment="1" applyProtection="1">
      <alignment horizontal="center" vertical="center" wrapText="1"/>
      <protection locked="0"/>
    </xf>
  </cellXfs>
  <cellStyles count="6">
    <cellStyle name="Hipervínculo" xfId="5" builtinId="8"/>
    <cellStyle name="Millares [0]" xfId="1" builtinId="6"/>
    <cellStyle name="Moneda" xfId="2" builtinId="4"/>
    <cellStyle name="Moneda [0]" xfId="3" builtinId="7"/>
    <cellStyle name="Normal" xfId="0" builtinId="0"/>
    <cellStyle name="Porcentaje" xfId="4" builtinId="5"/>
  </cellStyles>
  <dxfs count="0"/>
  <tableStyles count="0" defaultTableStyle="TableStyleMedium2" defaultPivotStyle="PivotStyleLight16"/>
  <colors>
    <mruColors>
      <color rgb="FFCCCCCC"/>
      <color rgb="FFC8102E"/>
      <color rgb="FFFBE122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15363</xdr:colOff>
      <xdr:row>0</xdr:row>
      <xdr:rowOff>0</xdr:rowOff>
    </xdr:from>
    <xdr:to>
      <xdr:col>7</xdr:col>
      <xdr:colOff>5596</xdr:colOff>
      <xdr:row>19</xdr:row>
      <xdr:rowOff>55551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A8AB0A-937D-8452-8E5D-211EB6A131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63" y="0"/>
          <a:ext cx="5689870" cy="3558293"/>
        </a:xfrm>
        <a:prstGeom prst="rect">
          <a:avLst/>
        </a:prstGeom>
      </xdr:spPr>
    </xdr:pic>
    <xdr:clientData/>
  </xdr:twoCellAnchor>
  <xdr:twoCellAnchor editAs="oneCell">
    <xdr:from>
      <xdr:col>5</xdr:col>
      <xdr:colOff>107540</xdr:colOff>
      <xdr:row>0</xdr:row>
      <xdr:rowOff>139761</xdr:rowOff>
    </xdr:from>
    <xdr:to>
      <xdr:col>6</xdr:col>
      <xdr:colOff>620715</xdr:colOff>
      <xdr:row>5</xdr:row>
      <xdr:rowOff>111535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66F4D3-3485-F2A2-EEE8-B2C401A91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8709" y="139761"/>
          <a:ext cx="1327409" cy="893548"/>
        </a:xfrm>
        <a:prstGeom prst="rect">
          <a:avLst/>
        </a:prstGeom>
      </xdr:spPr>
    </xdr:pic>
    <xdr:clientData/>
  </xdr:twoCellAnchor>
  <xdr:twoCellAnchor editAs="oneCell">
    <xdr:from>
      <xdr:col>0</xdr:col>
      <xdr:colOff>245807</xdr:colOff>
      <xdr:row>1</xdr:row>
      <xdr:rowOff>0</xdr:rowOff>
    </xdr:from>
    <xdr:to>
      <xdr:col>4</xdr:col>
      <xdr:colOff>40849</xdr:colOff>
      <xdr:row>4</xdr:row>
      <xdr:rowOff>32915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AF9BE52-ABD5-4748-BE2C-82316FC60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807" y="184355"/>
          <a:ext cx="3051977" cy="585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92075</xdr:colOff>
      <xdr:row>5</xdr:row>
      <xdr:rowOff>17270</xdr:rowOff>
    </xdr:from>
    <xdr:to>
      <xdr:col>3</xdr:col>
      <xdr:colOff>3144052</xdr:colOff>
      <xdr:row>7</xdr:row>
      <xdr:rowOff>174624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FB1634-62F2-4AA7-A0A3-1D0A366DC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969770"/>
          <a:ext cx="3051977" cy="585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28574</xdr:colOff>
      <xdr:row>12</xdr:row>
      <xdr:rowOff>171450</xdr:rowOff>
    </xdr:from>
    <xdr:to>
      <xdr:col>8</xdr:col>
      <xdr:colOff>1001349</xdr:colOff>
      <xdr:row>21</xdr:row>
      <xdr:rowOff>228600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F60A42-0659-46BB-953D-812088C9A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53099" y="1276350"/>
          <a:ext cx="4649425" cy="18383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5</xdr:row>
      <xdr:rowOff>17270</xdr:rowOff>
    </xdr:from>
    <xdr:to>
      <xdr:col>3</xdr:col>
      <xdr:colOff>3293541</xdr:colOff>
      <xdr:row>8</xdr:row>
      <xdr:rowOff>15874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39F16A-D545-4989-9FC1-4CCA15DD3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969770"/>
          <a:ext cx="3217341" cy="617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1295399</xdr:colOff>
      <xdr:row>12</xdr:row>
      <xdr:rowOff>96627</xdr:rowOff>
    </xdr:from>
    <xdr:to>
      <xdr:col>9</xdr:col>
      <xdr:colOff>117752</xdr:colOff>
      <xdr:row>22</xdr:row>
      <xdr:rowOff>23742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3188673-0F60-45A1-A804-BC6813882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981699" y="1211052"/>
          <a:ext cx="4918353" cy="19464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12700</xdr:colOff>
      <xdr:row>5</xdr:row>
      <xdr:rowOff>49020</xdr:rowOff>
    </xdr:from>
    <xdr:to>
      <xdr:col>3</xdr:col>
      <xdr:colOff>3230041</xdr:colOff>
      <xdr:row>8</xdr:row>
      <xdr:rowOff>47624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560B90-8C3E-4D8B-856E-6B2F950BB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0950" y="1001520"/>
          <a:ext cx="3217341" cy="617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180975</xdr:colOff>
      <xdr:row>5</xdr:row>
      <xdr:rowOff>9525</xdr:rowOff>
    </xdr:from>
    <xdr:to>
      <xdr:col>9</xdr:col>
      <xdr:colOff>209551</xdr:colOff>
      <xdr:row>24</xdr:row>
      <xdr:rowOff>34416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7955C90-5A3B-4F04-BBCD-24CA84697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934450" y="200025"/>
          <a:ext cx="2057401" cy="402221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5</xdr:row>
      <xdr:rowOff>49021</xdr:rowOff>
    </xdr:from>
    <xdr:to>
      <xdr:col>3</xdr:col>
      <xdr:colOff>3328599</xdr:colOff>
      <xdr:row>8</xdr:row>
      <xdr:rowOff>63500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02527E-C090-4A6D-8D23-BFA65BCE4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1001521"/>
          <a:ext cx="3300024" cy="6336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38100</xdr:colOff>
      <xdr:row>12</xdr:row>
      <xdr:rowOff>0</xdr:rowOff>
    </xdr:from>
    <xdr:to>
      <xdr:col>9</xdr:col>
      <xdr:colOff>227550</xdr:colOff>
      <xdr:row>22</xdr:row>
      <xdr:rowOff>161508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2515756-8143-4518-9AA8-2765A8B27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134100" y="1114425"/>
          <a:ext cx="4875750" cy="2171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xpertosupermastick.com/" TargetMode="External"/><Relationship Id="rId1" Type="http://schemas.openxmlformats.org/officeDocument/2006/relationships/hyperlink" Target="http://www.supermastick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25CBC-9B5B-4321-A304-ABD54A3A25E5}">
  <dimension ref="A20:WW1200"/>
  <sheetViews>
    <sheetView tabSelected="1" zoomScale="80" zoomScaleNormal="80" zoomScalePageLayoutView="62" workbookViewId="0"/>
  </sheetViews>
  <sheetFormatPr baseColWidth="10" defaultRowHeight="15" x14ac:dyDescent="0.25"/>
  <cols>
    <col min="8" max="621" width="11.42578125" style="9"/>
  </cols>
  <sheetData>
    <row r="20" spans="1:7" ht="15.75" thickBot="1" x14ac:dyDescent="0.3">
      <c r="A20" s="58"/>
      <c r="B20" s="58"/>
      <c r="C20" s="58"/>
      <c r="D20" s="58"/>
      <c r="E20" s="58"/>
      <c r="F20" s="58"/>
      <c r="G20" s="58"/>
    </row>
    <row r="21" spans="1:7" ht="15.75" thickTop="1" x14ac:dyDescent="0.25">
      <c r="A21" s="58"/>
      <c r="B21" s="61"/>
      <c r="C21" s="62"/>
      <c r="D21" s="62"/>
      <c r="E21" s="62"/>
      <c r="F21" s="63"/>
      <c r="G21" s="58"/>
    </row>
    <row r="22" spans="1:7" ht="21" x14ac:dyDescent="0.35">
      <c r="A22" s="58"/>
      <c r="B22" s="77" t="s">
        <v>95</v>
      </c>
      <c r="C22" s="78"/>
      <c r="D22" s="78"/>
      <c r="E22" s="78"/>
      <c r="F22" s="79"/>
      <c r="G22" s="58"/>
    </row>
    <row r="23" spans="1:7" ht="21" x14ac:dyDescent="0.35">
      <c r="A23" s="58"/>
      <c r="B23" s="77" t="s">
        <v>96</v>
      </c>
      <c r="C23" s="78"/>
      <c r="D23" s="78"/>
      <c r="E23" s="78"/>
      <c r="F23" s="79"/>
      <c r="G23" s="58"/>
    </row>
    <row r="24" spans="1:7" ht="15.75" thickBot="1" x14ac:dyDescent="0.3">
      <c r="A24" s="58"/>
      <c r="B24" s="64"/>
      <c r="C24" s="65"/>
      <c r="D24" s="65"/>
      <c r="E24" s="65"/>
      <c r="F24" s="66"/>
      <c r="G24" s="58"/>
    </row>
    <row r="25" spans="1:7" ht="15.75" thickTop="1" x14ac:dyDescent="0.25">
      <c r="A25" s="58"/>
      <c r="B25" s="58"/>
      <c r="C25" s="58"/>
      <c r="D25" s="58"/>
      <c r="E25" s="58"/>
      <c r="F25" s="58"/>
      <c r="G25" s="58"/>
    </row>
    <row r="26" spans="1:7" x14ac:dyDescent="0.25">
      <c r="A26" s="60"/>
      <c r="B26" s="60"/>
      <c r="C26" s="60"/>
      <c r="D26" s="60"/>
      <c r="E26" s="60"/>
      <c r="F26" s="60"/>
      <c r="G26" s="60"/>
    </row>
    <row r="27" spans="1:7" x14ac:dyDescent="0.25">
      <c r="A27" s="60"/>
      <c r="B27" s="60"/>
      <c r="C27" s="60"/>
      <c r="D27" s="60"/>
      <c r="E27" s="60"/>
      <c r="F27" s="60"/>
      <c r="G27" s="60"/>
    </row>
    <row r="28" spans="1:7" x14ac:dyDescent="0.25">
      <c r="A28" s="60"/>
      <c r="B28" s="69" t="s">
        <v>99</v>
      </c>
      <c r="C28" s="69"/>
      <c r="D28" s="69"/>
      <c r="E28" s="69"/>
      <c r="F28" s="69"/>
      <c r="G28" s="60"/>
    </row>
    <row r="29" spans="1:7" x14ac:dyDescent="0.25">
      <c r="A29" s="60"/>
      <c r="B29" s="69"/>
      <c r="C29" s="69"/>
      <c r="D29" s="69"/>
      <c r="E29" s="69"/>
      <c r="F29" s="69"/>
      <c r="G29" s="60"/>
    </row>
    <row r="30" spans="1:7" x14ac:dyDescent="0.25">
      <c r="A30" s="60"/>
      <c r="B30" s="60"/>
      <c r="C30" s="60"/>
      <c r="D30" s="60"/>
      <c r="E30" s="60"/>
      <c r="F30" s="60"/>
      <c r="G30" s="60"/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60"/>
      <c r="B32" s="60"/>
      <c r="C32" s="60"/>
      <c r="D32" s="60"/>
      <c r="E32" s="60"/>
      <c r="F32" s="60"/>
      <c r="G32" s="60"/>
    </row>
    <row r="33" spans="1:7" x14ac:dyDescent="0.25">
      <c r="A33" s="80"/>
      <c r="B33" s="81" t="s">
        <v>100</v>
      </c>
      <c r="C33" s="81"/>
      <c r="D33" s="80"/>
      <c r="E33" s="82" t="s">
        <v>101</v>
      </c>
      <c r="F33" s="82"/>
      <c r="G33" s="80"/>
    </row>
    <row r="34" spans="1:7" x14ac:dyDescent="0.25">
      <c r="A34" s="80"/>
      <c r="B34" s="81"/>
      <c r="C34" s="81"/>
      <c r="D34" s="80"/>
      <c r="E34" s="82"/>
      <c r="F34" s="82"/>
      <c r="G34" s="80"/>
    </row>
    <row r="35" spans="1:7" x14ac:dyDescent="0.25">
      <c r="A35" s="80"/>
      <c r="B35" s="81"/>
      <c r="C35" s="81"/>
      <c r="D35" s="80"/>
      <c r="E35" s="82"/>
      <c r="F35" s="82"/>
      <c r="G35" s="80"/>
    </row>
    <row r="36" spans="1:7" x14ac:dyDescent="0.25">
      <c r="A36" s="80"/>
      <c r="B36" s="80"/>
      <c r="C36" s="80"/>
      <c r="D36" s="80"/>
      <c r="E36" s="80"/>
      <c r="F36" s="80"/>
      <c r="G36" s="80"/>
    </row>
    <row r="37" spans="1:7" x14ac:dyDescent="0.25">
      <c r="A37" s="80"/>
      <c r="B37" s="80"/>
      <c r="C37" s="80"/>
      <c r="D37" s="80"/>
      <c r="E37" s="80"/>
      <c r="F37" s="80"/>
      <c r="G37" s="80"/>
    </row>
    <row r="38" spans="1:7" x14ac:dyDescent="0.25">
      <c r="A38" s="80"/>
      <c r="B38" s="83" t="s">
        <v>102</v>
      </c>
      <c r="C38" s="83"/>
      <c r="D38" s="80"/>
      <c r="E38" s="83" t="s">
        <v>103</v>
      </c>
      <c r="F38" s="83"/>
      <c r="G38" s="80"/>
    </row>
    <row r="39" spans="1:7" x14ac:dyDescent="0.25">
      <c r="A39" s="80"/>
      <c r="B39" s="83"/>
      <c r="C39" s="83"/>
      <c r="D39" s="80"/>
      <c r="E39" s="83"/>
      <c r="F39" s="83"/>
      <c r="G39" s="80"/>
    </row>
    <row r="40" spans="1:7" x14ac:dyDescent="0.25">
      <c r="A40" s="80"/>
      <c r="B40" s="83"/>
      <c r="C40" s="83"/>
      <c r="D40" s="80"/>
      <c r="E40" s="83"/>
      <c r="F40" s="83"/>
      <c r="G40" s="80"/>
    </row>
    <row r="41" spans="1:7" x14ac:dyDescent="0.25">
      <c r="A41" s="60"/>
      <c r="B41" s="60"/>
      <c r="C41" s="60"/>
      <c r="D41" s="60"/>
      <c r="E41" s="60"/>
      <c r="F41" s="60"/>
      <c r="G41" s="60"/>
    </row>
    <row r="42" spans="1:7" x14ac:dyDescent="0.25">
      <c r="A42" s="60"/>
      <c r="B42" s="60"/>
      <c r="C42" s="60"/>
      <c r="D42" s="60"/>
      <c r="E42" s="60"/>
      <c r="F42" s="60"/>
      <c r="G42" s="60"/>
    </row>
    <row r="43" spans="1:7" x14ac:dyDescent="0.25">
      <c r="A43" s="60"/>
      <c r="B43" s="60"/>
      <c r="C43" s="60"/>
      <c r="D43" s="60"/>
      <c r="E43" s="60"/>
      <c r="F43" s="60"/>
      <c r="G43" s="60"/>
    </row>
    <row r="44" spans="1:7" x14ac:dyDescent="0.25">
      <c r="A44" s="60"/>
      <c r="B44" s="60"/>
      <c r="C44" s="60"/>
      <c r="D44" s="60"/>
      <c r="E44" s="60"/>
      <c r="F44" s="60"/>
      <c r="G44" s="60"/>
    </row>
    <row r="45" spans="1:7" x14ac:dyDescent="0.25">
      <c r="A45" s="60"/>
      <c r="B45" s="60"/>
      <c r="C45" s="60"/>
      <c r="D45" s="60"/>
      <c r="E45" s="60"/>
      <c r="F45" s="60"/>
      <c r="G45" s="60"/>
    </row>
    <row r="46" spans="1:7" x14ac:dyDescent="0.25">
      <c r="A46" s="60"/>
      <c r="B46" s="60"/>
      <c r="C46" s="60"/>
      <c r="D46" s="60"/>
      <c r="E46" s="60"/>
      <c r="F46" s="60"/>
      <c r="G46" s="60"/>
    </row>
    <row r="47" spans="1:7" x14ac:dyDescent="0.25">
      <c r="A47" s="60"/>
      <c r="B47" s="59"/>
      <c r="C47" s="59"/>
      <c r="D47" s="59"/>
      <c r="E47" s="59"/>
      <c r="F47" s="59"/>
      <c r="G47" s="60"/>
    </row>
    <row r="48" spans="1:7" x14ac:dyDescent="0.25">
      <c r="A48" s="60"/>
      <c r="B48" s="68" t="s">
        <v>97</v>
      </c>
      <c r="C48" s="68"/>
      <c r="D48" s="67" t="s">
        <v>98</v>
      </c>
      <c r="E48" s="67"/>
      <c r="F48" s="67"/>
      <c r="G48" s="60"/>
    </row>
    <row r="49" spans="1:7" x14ac:dyDescent="0.25">
      <c r="A49" s="60"/>
      <c r="B49" s="59"/>
      <c r="C49" s="59"/>
      <c r="D49" s="59"/>
      <c r="E49" s="59"/>
      <c r="F49" s="59"/>
      <c r="G49" s="60"/>
    </row>
    <row r="50" spans="1:7" s="9" customFormat="1" x14ac:dyDescent="0.25"/>
    <row r="51" spans="1:7" s="9" customFormat="1" x14ac:dyDescent="0.25"/>
    <row r="52" spans="1:7" s="9" customFormat="1" x14ac:dyDescent="0.25"/>
    <row r="53" spans="1:7" s="9" customFormat="1" x14ac:dyDescent="0.25"/>
    <row r="54" spans="1:7" s="9" customFormat="1" x14ac:dyDescent="0.25"/>
    <row r="55" spans="1:7" s="9" customFormat="1" x14ac:dyDescent="0.25"/>
    <row r="56" spans="1:7" s="9" customFormat="1" x14ac:dyDescent="0.25"/>
    <row r="57" spans="1:7" s="9" customFormat="1" x14ac:dyDescent="0.25"/>
    <row r="58" spans="1:7" s="9" customFormat="1" x14ac:dyDescent="0.25"/>
    <row r="59" spans="1:7" s="9" customFormat="1" x14ac:dyDescent="0.25"/>
    <row r="60" spans="1:7" s="9" customFormat="1" x14ac:dyDescent="0.25"/>
    <row r="61" spans="1:7" s="9" customFormat="1" x14ac:dyDescent="0.25"/>
    <row r="62" spans="1:7" s="9" customFormat="1" x14ac:dyDescent="0.25"/>
    <row r="63" spans="1:7" s="9" customFormat="1" x14ac:dyDescent="0.25"/>
    <row r="64" spans="1:7" s="9" customFormat="1" x14ac:dyDescent="0.25"/>
    <row r="65" s="9" customFormat="1" x14ac:dyDescent="0.25"/>
    <row r="66" s="9" customFormat="1" x14ac:dyDescent="0.25"/>
    <row r="67" s="9" customFormat="1" x14ac:dyDescent="0.25"/>
    <row r="68" s="9" customFormat="1" x14ac:dyDescent="0.25"/>
    <row r="69" s="9" customFormat="1" x14ac:dyDescent="0.25"/>
    <row r="70" s="9" customFormat="1" x14ac:dyDescent="0.25"/>
    <row r="71" s="9" customFormat="1" x14ac:dyDescent="0.25"/>
    <row r="72" s="9" customFormat="1" x14ac:dyDescent="0.25"/>
    <row r="73" s="9" customFormat="1" x14ac:dyDescent="0.25"/>
    <row r="74" s="9" customFormat="1" x14ac:dyDescent="0.25"/>
    <row r="75" s="9" customFormat="1" x14ac:dyDescent="0.25"/>
    <row r="76" s="9" customFormat="1" x14ac:dyDescent="0.25"/>
    <row r="77" s="9" customFormat="1" x14ac:dyDescent="0.25"/>
    <row r="78" s="9" customFormat="1" x14ac:dyDescent="0.25"/>
    <row r="79" s="9" customFormat="1" x14ac:dyDescent="0.25"/>
    <row r="80" s="9" customFormat="1" x14ac:dyDescent="0.25"/>
    <row r="81" s="9" customFormat="1" x14ac:dyDescent="0.25"/>
    <row r="82" s="9" customFormat="1" x14ac:dyDescent="0.25"/>
    <row r="83" s="9" customFormat="1" x14ac:dyDescent="0.25"/>
    <row r="84" s="9" customFormat="1" x14ac:dyDescent="0.25"/>
    <row r="85" s="9" customFormat="1" x14ac:dyDescent="0.25"/>
    <row r="86" s="9" customFormat="1" x14ac:dyDescent="0.25"/>
    <row r="87" s="9" customFormat="1" x14ac:dyDescent="0.25"/>
    <row r="88" s="9" customFormat="1" x14ac:dyDescent="0.25"/>
    <row r="89" s="9" customFormat="1" x14ac:dyDescent="0.25"/>
    <row r="90" s="9" customFormat="1" x14ac:dyDescent="0.25"/>
    <row r="91" s="9" customFormat="1" x14ac:dyDescent="0.25"/>
    <row r="92" s="9" customFormat="1" x14ac:dyDescent="0.25"/>
    <row r="93" s="9" customFormat="1" x14ac:dyDescent="0.25"/>
    <row r="94" s="9" customFormat="1" x14ac:dyDescent="0.25"/>
    <row r="95" s="9" customFormat="1" x14ac:dyDescent="0.25"/>
    <row r="96" s="9" customFormat="1" x14ac:dyDescent="0.25"/>
    <row r="97" s="9" customFormat="1" x14ac:dyDescent="0.25"/>
    <row r="98" s="9" customFormat="1" x14ac:dyDescent="0.25"/>
    <row r="99" s="9" customFormat="1" x14ac:dyDescent="0.25"/>
    <row r="100" s="9" customFormat="1" x14ac:dyDescent="0.25"/>
    <row r="101" s="9" customFormat="1" x14ac:dyDescent="0.25"/>
    <row r="102" s="9" customFormat="1" x14ac:dyDescent="0.25"/>
    <row r="103" s="9" customFormat="1" x14ac:dyDescent="0.25"/>
    <row r="104" s="9" customFormat="1" x14ac:dyDescent="0.25"/>
    <row r="105" s="9" customFormat="1" x14ac:dyDescent="0.25"/>
    <row r="106" s="9" customFormat="1" x14ac:dyDescent="0.25"/>
    <row r="107" s="9" customFormat="1" x14ac:dyDescent="0.25"/>
    <row r="108" s="9" customFormat="1" x14ac:dyDescent="0.25"/>
    <row r="109" s="9" customFormat="1" x14ac:dyDescent="0.25"/>
    <row r="110" s="9" customFormat="1" x14ac:dyDescent="0.25"/>
    <row r="111" s="9" customFormat="1" x14ac:dyDescent="0.25"/>
    <row r="112" s="9" customFormat="1" x14ac:dyDescent="0.25"/>
    <row r="113" s="9" customFormat="1" x14ac:dyDescent="0.25"/>
    <row r="114" s="9" customFormat="1" x14ac:dyDescent="0.25"/>
    <row r="115" s="9" customFormat="1" x14ac:dyDescent="0.25"/>
    <row r="116" s="9" customFormat="1" x14ac:dyDescent="0.25"/>
    <row r="117" s="9" customFormat="1" x14ac:dyDescent="0.25"/>
    <row r="118" s="9" customFormat="1" x14ac:dyDescent="0.25"/>
    <row r="119" s="9" customFormat="1" x14ac:dyDescent="0.25"/>
    <row r="120" s="9" customFormat="1" x14ac:dyDescent="0.25"/>
    <row r="121" s="9" customFormat="1" x14ac:dyDescent="0.25"/>
    <row r="122" s="9" customFormat="1" x14ac:dyDescent="0.25"/>
    <row r="123" s="9" customFormat="1" x14ac:dyDescent="0.25"/>
    <row r="124" s="9" customFormat="1" x14ac:dyDescent="0.25"/>
    <row r="125" s="9" customFormat="1" x14ac:dyDescent="0.25"/>
    <row r="126" s="9" customFormat="1" x14ac:dyDescent="0.25"/>
    <row r="127" s="9" customFormat="1" x14ac:dyDescent="0.25"/>
    <row r="128" s="9" customFormat="1" x14ac:dyDescent="0.25"/>
    <row r="129" s="9" customFormat="1" x14ac:dyDescent="0.25"/>
    <row r="130" s="9" customFormat="1" x14ac:dyDescent="0.25"/>
    <row r="131" s="9" customFormat="1" x14ac:dyDescent="0.25"/>
    <row r="132" s="9" customFormat="1" x14ac:dyDescent="0.25"/>
    <row r="133" s="9" customFormat="1" x14ac:dyDescent="0.25"/>
    <row r="134" s="9" customFormat="1" x14ac:dyDescent="0.25"/>
    <row r="135" s="9" customFormat="1" x14ac:dyDescent="0.25"/>
    <row r="136" s="9" customFormat="1" x14ac:dyDescent="0.25"/>
    <row r="137" s="9" customFormat="1" x14ac:dyDescent="0.25"/>
    <row r="138" s="9" customFormat="1" x14ac:dyDescent="0.25"/>
    <row r="139" s="9" customFormat="1" x14ac:dyDescent="0.25"/>
    <row r="140" s="9" customFormat="1" x14ac:dyDescent="0.25"/>
    <row r="141" s="9" customFormat="1" x14ac:dyDescent="0.25"/>
    <row r="142" s="9" customFormat="1" x14ac:dyDescent="0.25"/>
    <row r="143" s="9" customFormat="1" x14ac:dyDescent="0.25"/>
    <row r="144" s="9" customFormat="1" x14ac:dyDescent="0.25"/>
    <row r="145" s="9" customFormat="1" x14ac:dyDescent="0.25"/>
    <row r="146" s="9" customFormat="1" x14ac:dyDescent="0.25"/>
    <row r="147" s="9" customFormat="1" x14ac:dyDescent="0.25"/>
    <row r="148" s="9" customFormat="1" x14ac:dyDescent="0.25"/>
    <row r="149" s="9" customFormat="1" x14ac:dyDescent="0.25"/>
    <row r="150" s="9" customFormat="1" x14ac:dyDescent="0.25"/>
    <row r="151" s="9" customFormat="1" x14ac:dyDescent="0.25"/>
    <row r="152" s="9" customFormat="1" x14ac:dyDescent="0.25"/>
    <row r="153" s="9" customFormat="1" x14ac:dyDescent="0.25"/>
    <row r="154" s="9" customFormat="1" x14ac:dyDescent="0.25"/>
    <row r="155" s="9" customFormat="1" x14ac:dyDescent="0.25"/>
    <row r="156" s="9" customFormat="1" x14ac:dyDescent="0.25"/>
    <row r="157" s="9" customFormat="1" x14ac:dyDescent="0.25"/>
    <row r="158" s="9" customFormat="1" x14ac:dyDescent="0.25"/>
    <row r="159" s="9" customFormat="1" x14ac:dyDescent="0.25"/>
    <row r="160" s="9" customFormat="1" x14ac:dyDescent="0.25"/>
    <row r="161" s="9" customFormat="1" x14ac:dyDescent="0.25"/>
    <row r="162" s="9" customFormat="1" x14ac:dyDescent="0.25"/>
    <row r="163" s="9" customFormat="1" x14ac:dyDescent="0.25"/>
    <row r="164" s="9" customFormat="1" x14ac:dyDescent="0.25"/>
    <row r="165" s="9" customFormat="1" x14ac:dyDescent="0.25"/>
    <row r="166" s="9" customFormat="1" x14ac:dyDescent="0.25"/>
    <row r="167" s="9" customFormat="1" x14ac:dyDescent="0.25"/>
    <row r="168" s="9" customFormat="1" x14ac:dyDescent="0.25"/>
    <row r="169" s="9" customFormat="1" x14ac:dyDescent="0.25"/>
    <row r="170" s="9" customFormat="1" x14ac:dyDescent="0.25"/>
    <row r="171" s="9" customFormat="1" x14ac:dyDescent="0.25"/>
    <row r="172" s="9" customFormat="1" x14ac:dyDescent="0.25"/>
    <row r="173" s="9" customFormat="1" x14ac:dyDescent="0.25"/>
    <row r="174" s="9" customFormat="1" x14ac:dyDescent="0.25"/>
    <row r="175" s="9" customFormat="1" x14ac:dyDescent="0.25"/>
    <row r="176" s="9" customFormat="1" x14ac:dyDescent="0.25"/>
    <row r="177" s="9" customFormat="1" x14ac:dyDescent="0.25"/>
    <row r="178" s="9" customFormat="1" x14ac:dyDescent="0.25"/>
    <row r="179" s="9" customFormat="1" x14ac:dyDescent="0.25"/>
    <row r="180" s="9" customFormat="1" x14ac:dyDescent="0.25"/>
    <row r="181" s="9" customFormat="1" x14ac:dyDescent="0.25"/>
    <row r="182" s="9" customFormat="1" x14ac:dyDescent="0.25"/>
    <row r="183" s="9" customFormat="1" x14ac:dyDescent="0.25"/>
    <row r="184" s="9" customFormat="1" x14ac:dyDescent="0.25"/>
    <row r="185" s="9" customFormat="1" x14ac:dyDescent="0.25"/>
    <row r="186" s="9" customFormat="1" x14ac:dyDescent="0.25"/>
    <row r="187" s="9" customFormat="1" x14ac:dyDescent="0.25"/>
    <row r="188" s="9" customFormat="1" x14ac:dyDescent="0.25"/>
    <row r="189" s="9" customFormat="1" x14ac:dyDescent="0.25"/>
    <row r="190" s="9" customFormat="1" x14ac:dyDescent="0.25"/>
    <row r="191" s="9" customFormat="1" x14ac:dyDescent="0.25"/>
    <row r="192" s="9" customFormat="1" x14ac:dyDescent="0.25"/>
    <row r="193" s="9" customFormat="1" x14ac:dyDescent="0.25"/>
    <row r="194" s="9" customFormat="1" x14ac:dyDescent="0.25"/>
    <row r="195" s="9" customFormat="1" x14ac:dyDescent="0.25"/>
    <row r="196" s="9" customFormat="1" x14ac:dyDescent="0.25"/>
    <row r="197" s="9" customFormat="1" x14ac:dyDescent="0.25"/>
    <row r="198" s="9" customFormat="1" x14ac:dyDescent="0.25"/>
    <row r="199" s="9" customFormat="1" x14ac:dyDescent="0.25"/>
    <row r="200" s="9" customFormat="1" x14ac:dyDescent="0.25"/>
    <row r="201" s="9" customFormat="1" x14ac:dyDescent="0.25"/>
    <row r="202" s="9" customFormat="1" x14ac:dyDescent="0.25"/>
    <row r="203" s="9" customFormat="1" x14ac:dyDescent="0.25"/>
    <row r="204" s="9" customFormat="1" x14ac:dyDescent="0.25"/>
    <row r="205" s="9" customFormat="1" x14ac:dyDescent="0.25"/>
    <row r="206" s="9" customFormat="1" x14ac:dyDescent="0.25"/>
    <row r="207" s="9" customFormat="1" x14ac:dyDescent="0.25"/>
    <row r="208" s="9" customFormat="1" x14ac:dyDescent="0.25"/>
    <row r="209" s="9" customFormat="1" x14ac:dyDescent="0.25"/>
    <row r="210" s="9" customFormat="1" x14ac:dyDescent="0.25"/>
    <row r="211" s="9" customFormat="1" x14ac:dyDescent="0.25"/>
    <row r="212" s="9" customFormat="1" x14ac:dyDescent="0.25"/>
    <row r="213" s="9" customFormat="1" x14ac:dyDescent="0.25"/>
    <row r="214" s="9" customFormat="1" x14ac:dyDescent="0.25"/>
    <row r="215" s="9" customFormat="1" x14ac:dyDescent="0.25"/>
    <row r="216" s="9" customFormat="1" x14ac:dyDescent="0.25"/>
    <row r="217" s="9" customFormat="1" x14ac:dyDescent="0.25"/>
    <row r="218" s="9" customFormat="1" x14ac:dyDescent="0.25"/>
    <row r="219" s="9" customFormat="1" x14ac:dyDescent="0.25"/>
    <row r="220" s="9" customFormat="1" x14ac:dyDescent="0.25"/>
    <row r="221" s="9" customFormat="1" x14ac:dyDescent="0.25"/>
    <row r="222" s="9" customFormat="1" x14ac:dyDescent="0.25"/>
    <row r="223" s="9" customFormat="1" x14ac:dyDescent="0.25"/>
    <row r="224" s="9" customFormat="1" x14ac:dyDescent="0.25"/>
    <row r="225" s="9" customFormat="1" x14ac:dyDescent="0.25"/>
    <row r="226" s="9" customFormat="1" x14ac:dyDescent="0.25"/>
    <row r="227" s="9" customFormat="1" x14ac:dyDescent="0.25"/>
    <row r="228" s="9" customFormat="1" x14ac:dyDescent="0.25"/>
    <row r="229" s="9" customFormat="1" x14ac:dyDescent="0.25"/>
    <row r="230" s="9" customFormat="1" x14ac:dyDescent="0.25"/>
    <row r="231" s="9" customFormat="1" x14ac:dyDescent="0.25"/>
    <row r="232" s="9" customFormat="1" x14ac:dyDescent="0.25"/>
    <row r="233" s="9" customFormat="1" x14ac:dyDescent="0.25"/>
    <row r="234" s="9" customFormat="1" x14ac:dyDescent="0.25"/>
    <row r="235" s="9" customFormat="1" x14ac:dyDescent="0.25"/>
    <row r="236" s="9" customFormat="1" x14ac:dyDescent="0.25"/>
    <row r="237" s="9" customFormat="1" x14ac:dyDescent="0.25"/>
    <row r="238" s="9" customFormat="1" x14ac:dyDescent="0.25"/>
    <row r="239" s="9" customFormat="1" x14ac:dyDescent="0.25"/>
    <row r="240" s="9" customFormat="1" x14ac:dyDescent="0.25"/>
    <row r="241" s="9" customFormat="1" x14ac:dyDescent="0.25"/>
    <row r="242" s="9" customFormat="1" x14ac:dyDescent="0.25"/>
    <row r="243" s="9" customFormat="1" x14ac:dyDescent="0.25"/>
    <row r="244" s="9" customFormat="1" x14ac:dyDescent="0.25"/>
    <row r="245" s="9" customFormat="1" x14ac:dyDescent="0.25"/>
    <row r="246" s="9" customFormat="1" x14ac:dyDescent="0.25"/>
    <row r="247" s="9" customFormat="1" x14ac:dyDescent="0.25"/>
    <row r="248" s="9" customFormat="1" x14ac:dyDescent="0.25"/>
    <row r="249" s="9" customFormat="1" x14ac:dyDescent="0.25"/>
    <row r="250" s="9" customFormat="1" x14ac:dyDescent="0.25"/>
    <row r="251" s="9" customFormat="1" x14ac:dyDescent="0.25"/>
    <row r="252" s="9" customFormat="1" x14ac:dyDescent="0.25"/>
    <row r="253" s="9" customFormat="1" x14ac:dyDescent="0.25"/>
    <row r="254" s="9" customFormat="1" x14ac:dyDescent="0.25"/>
    <row r="255" s="9" customFormat="1" x14ac:dyDescent="0.25"/>
    <row r="256" s="9" customFormat="1" x14ac:dyDescent="0.25"/>
    <row r="257" s="9" customFormat="1" x14ac:dyDescent="0.25"/>
    <row r="258" s="9" customFormat="1" x14ac:dyDescent="0.25"/>
    <row r="259" s="9" customFormat="1" x14ac:dyDescent="0.25"/>
    <row r="260" s="9" customFormat="1" x14ac:dyDescent="0.25"/>
    <row r="261" s="9" customFormat="1" x14ac:dyDescent="0.25"/>
    <row r="262" s="9" customFormat="1" x14ac:dyDescent="0.25"/>
    <row r="263" s="9" customFormat="1" x14ac:dyDescent="0.25"/>
    <row r="264" s="9" customFormat="1" x14ac:dyDescent="0.25"/>
    <row r="265" s="9" customFormat="1" x14ac:dyDescent="0.25"/>
    <row r="266" s="9" customFormat="1" x14ac:dyDescent="0.25"/>
    <row r="267" s="9" customFormat="1" x14ac:dyDescent="0.25"/>
    <row r="268" s="9" customFormat="1" x14ac:dyDescent="0.25"/>
    <row r="269" s="9" customFormat="1" x14ac:dyDescent="0.25"/>
    <row r="270" s="9" customFormat="1" x14ac:dyDescent="0.25"/>
    <row r="271" s="9" customFormat="1" x14ac:dyDescent="0.25"/>
    <row r="272" s="9" customFormat="1" x14ac:dyDescent="0.25"/>
    <row r="273" s="9" customFormat="1" x14ac:dyDescent="0.25"/>
    <row r="274" s="9" customFormat="1" x14ac:dyDescent="0.25"/>
    <row r="275" s="9" customFormat="1" x14ac:dyDescent="0.25"/>
    <row r="276" s="9" customFormat="1" x14ac:dyDescent="0.25"/>
    <row r="277" s="9" customFormat="1" x14ac:dyDescent="0.25"/>
    <row r="278" s="9" customFormat="1" x14ac:dyDescent="0.25"/>
    <row r="279" s="9" customFormat="1" x14ac:dyDescent="0.25"/>
    <row r="280" s="9" customFormat="1" x14ac:dyDescent="0.25"/>
    <row r="281" s="9" customFormat="1" x14ac:dyDescent="0.25"/>
    <row r="282" s="9" customFormat="1" x14ac:dyDescent="0.25"/>
    <row r="283" s="9" customFormat="1" x14ac:dyDescent="0.25"/>
    <row r="284" s="9" customFormat="1" x14ac:dyDescent="0.25"/>
    <row r="285" s="9" customFormat="1" x14ac:dyDescent="0.25"/>
    <row r="286" s="9" customFormat="1" x14ac:dyDescent="0.25"/>
    <row r="287" s="9" customFormat="1" x14ac:dyDescent="0.25"/>
    <row r="288" s="9" customFormat="1" x14ac:dyDescent="0.25"/>
    <row r="289" s="9" customFormat="1" x14ac:dyDescent="0.25"/>
    <row r="290" s="9" customFormat="1" x14ac:dyDescent="0.25"/>
    <row r="291" s="9" customFormat="1" x14ac:dyDescent="0.25"/>
    <row r="292" s="9" customFormat="1" x14ac:dyDescent="0.25"/>
    <row r="293" s="9" customFormat="1" x14ac:dyDescent="0.25"/>
    <row r="294" s="9" customFormat="1" x14ac:dyDescent="0.25"/>
    <row r="295" s="9" customFormat="1" x14ac:dyDescent="0.25"/>
    <row r="296" s="9" customFormat="1" x14ac:dyDescent="0.25"/>
    <row r="297" s="9" customFormat="1" x14ac:dyDescent="0.25"/>
    <row r="298" s="9" customFormat="1" x14ac:dyDescent="0.25"/>
    <row r="299" s="9" customFormat="1" x14ac:dyDescent="0.25"/>
    <row r="300" s="9" customFormat="1" x14ac:dyDescent="0.25"/>
    <row r="301" s="9" customFormat="1" x14ac:dyDescent="0.25"/>
    <row r="302" s="9" customFormat="1" x14ac:dyDescent="0.25"/>
    <row r="303" s="9" customFormat="1" x14ac:dyDescent="0.25"/>
    <row r="304" s="9" customFormat="1" x14ac:dyDescent="0.25"/>
    <row r="305" s="9" customFormat="1" x14ac:dyDescent="0.25"/>
    <row r="306" s="9" customFormat="1" x14ac:dyDescent="0.25"/>
    <row r="307" s="9" customFormat="1" x14ac:dyDescent="0.25"/>
    <row r="308" s="9" customFormat="1" x14ac:dyDescent="0.25"/>
    <row r="309" s="9" customFormat="1" x14ac:dyDescent="0.25"/>
    <row r="310" s="9" customFormat="1" x14ac:dyDescent="0.25"/>
    <row r="311" s="9" customFormat="1" x14ac:dyDescent="0.25"/>
    <row r="312" s="9" customFormat="1" x14ac:dyDescent="0.25"/>
    <row r="313" s="9" customFormat="1" x14ac:dyDescent="0.25"/>
    <row r="314" s="9" customFormat="1" x14ac:dyDescent="0.25"/>
    <row r="315" s="9" customFormat="1" x14ac:dyDescent="0.25"/>
    <row r="316" s="9" customFormat="1" x14ac:dyDescent="0.25"/>
    <row r="317" s="9" customFormat="1" x14ac:dyDescent="0.25"/>
    <row r="318" s="9" customFormat="1" x14ac:dyDescent="0.25"/>
    <row r="319" s="9" customFormat="1" x14ac:dyDescent="0.25"/>
    <row r="320" s="9" customFormat="1" x14ac:dyDescent="0.25"/>
    <row r="321" s="9" customFormat="1" x14ac:dyDescent="0.25"/>
    <row r="322" s="9" customFormat="1" x14ac:dyDescent="0.25"/>
    <row r="323" s="9" customFormat="1" x14ac:dyDescent="0.25"/>
    <row r="324" s="9" customFormat="1" x14ac:dyDescent="0.25"/>
    <row r="325" s="9" customFormat="1" x14ac:dyDescent="0.25"/>
    <row r="326" s="9" customFormat="1" x14ac:dyDescent="0.25"/>
    <row r="327" s="9" customFormat="1" x14ac:dyDescent="0.25"/>
    <row r="328" s="9" customFormat="1" x14ac:dyDescent="0.25"/>
    <row r="329" s="9" customFormat="1" x14ac:dyDescent="0.25"/>
    <row r="330" s="9" customFormat="1" x14ac:dyDescent="0.25"/>
    <row r="331" s="9" customFormat="1" x14ac:dyDescent="0.25"/>
    <row r="332" s="9" customFormat="1" x14ac:dyDescent="0.25"/>
    <row r="333" s="9" customFormat="1" x14ac:dyDescent="0.25"/>
    <row r="334" s="9" customFormat="1" x14ac:dyDescent="0.25"/>
    <row r="335" s="9" customFormat="1" x14ac:dyDescent="0.25"/>
    <row r="336" s="9" customFormat="1" x14ac:dyDescent="0.25"/>
    <row r="337" s="9" customFormat="1" x14ac:dyDescent="0.25"/>
    <row r="338" s="9" customFormat="1" x14ac:dyDescent="0.25"/>
    <row r="339" s="9" customFormat="1" x14ac:dyDescent="0.25"/>
    <row r="340" s="9" customFormat="1" x14ac:dyDescent="0.25"/>
    <row r="341" s="9" customFormat="1" x14ac:dyDescent="0.25"/>
    <row r="342" s="9" customFormat="1" x14ac:dyDescent="0.25"/>
    <row r="343" s="9" customFormat="1" x14ac:dyDescent="0.25"/>
    <row r="344" s="9" customFormat="1" x14ac:dyDescent="0.25"/>
    <row r="345" s="9" customFormat="1" x14ac:dyDescent="0.25"/>
    <row r="346" s="9" customFormat="1" x14ac:dyDescent="0.25"/>
    <row r="347" s="9" customFormat="1" x14ac:dyDescent="0.25"/>
    <row r="348" s="9" customFormat="1" x14ac:dyDescent="0.25"/>
    <row r="349" s="9" customFormat="1" x14ac:dyDescent="0.25"/>
    <row r="350" s="9" customFormat="1" x14ac:dyDescent="0.25"/>
    <row r="351" s="9" customFormat="1" x14ac:dyDescent="0.25"/>
    <row r="352" s="9" customFormat="1" x14ac:dyDescent="0.25"/>
    <row r="353" s="9" customFormat="1" x14ac:dyDescent="0.25"/>
    <row r="354" s="9" customFormat="1" x14ac:dyDescent="0.25"/>
    <row r="355" s="9" customFormat="1" x14ac:dyDescent="0.25"/>
    <row r="356" s="9" customFormat="1" x14ac:dyDescent="0.25"/>
    <row r="357" s="9" customFormat="1" x14ac:dyDescent="0.25"/>
    <row r="358" s="9" customFormat="1" x14ac:dyDescent="0.25"/>
    <row r="359" s="9" customFormat="1" x14ac:dyDescent="0.25"/>
    <row r="360" s="9" customFormat="1" x14ac:dyDescent="0.25"/>
    <row r="361" s="9" customFormat="1" x14ac:dyDescent="0.25"/>
    <row r="362" s="9" customFormat="1" x14ac:dyDescent="0.25"/>
    <row r="363" s="9" customFormat="1" x14ac:dyDescent="0.25"/>
    <row r="364" s="9" customFormat="1" x14ac:dyDescent="0.25"/>
    <row r="365" s="9" customFormat="1" x14ac:dyDescent="0.25"/>
    <row r="366" s="9" customFormat="1" x14ac:dyDescent="0.25"/>
    <row r="367" s="9" customFormat="1" x14ac:dyDescent="0.25"/>
    <row r="368" s="9" customFormat="1" x14ac:dyDescent="0.25"/>
    <row r="369" s="9" customFormat="1" x14ac:dyDescent="0.25"/>
    <row r="370" s="9" customFormat="1" x14ac:dyDescent="0.25"/>
    <row r="371" s="9" customFormat="1" x14ac:dyDescent="0.25"/>
    <row r="372" s="9" customFormat="1" x14ac:dyDescent="0.25"/>
    <row r="373" s="9" customFormat="1" x14ac:dyDescent="0.25"/>
    <row r="374" s="9" customFormat="1" x14ac:dyDescent="0.25"/>
    <row r="375" s="9" customFormat="1" x14ac:dyDescent="0.25"/>
    <row r="376" s="9" customFormat="1" x14ac:dyDescent="0.25"/>
    <row r="377" s="9" customFormat="1" x14ac:dyDescent="0.25"/>
    <row r="378" s="9" customFormat="1" x14ac:dyDescent="0.25"/>
    <row r="379" s="9" customFormat="1" x14ac:dyDescent="0.25"/>
    <row r="380" s="9" customFormat="1" x14ac:dyDescent="0.25"/>
    <row r="381" s="9" customFormat="1" x14ac:dyDescent="0.25"/>
    <row r="382" s="9" customFormat="1" x14ac:dyDescent="0.25"/>
    <row r="383" s="9" customFormat="1" x14ac:dyDescent="0.25"/>
    <row r="384" s="9" customFormat="1" x14ac:dyDescent="0.25"/>
    <row r="385" s="9" customFormat="1" x14ac:dyDescent="0.25"/>
    <row r="386" s="9" customFormat="1" x14ac:dyDescent="0.25"/>
    <row r="387" s="9" customFormat="1" x14ac:dyDescent="0.25"/>
    <row r="388" s="9" customFormat="1" x14ac:dyDescent="0.25"/>
    <row r="389" s="9" customFormat="1" x14ac:dyDescent="0.25"/>
    <row r="390" s="9" customFormat="1" x14ac:dyDescent="0.25"/>
    <row r="391" s="9" customFormat="1" x14ac:dyDescent="0.25"/>
    <row r="392" s="9" customFormat="1" x14ac:dyDescent="0.25"/>
    <row r="393" s="9" customFormat="1" x14ac:dyDescent="0.25"/>
    <row r="394" s="9" customFormat="1" x14ac:dyDescent="0.25"/>
    <row r="395" s="9" customFormat="1" x14ac:dyDescent="0.25"/>
    <row r="396" s="9" customFormat="1" x14ac:dyDescent="0.25"/>
    <row r="397" s="9" customFormat="1" x14ac:dyDescent="0.25"/>
    <row r="398" s="9" customFormat="1" x14ac:dyDescent="0.25"/>
    <row r="399" s="9" customFormat="1" x14ac:dyDescent="0.25"/>
    <row r="400" s="9" customFormat="1" x14ac:dyDescent="0.25"/>
    <row r="401" s="9" customFormat="1" x14ac:dyDescent="0.25"/>
    <row r="402" s="9" customFormat="1" x14ac:dyDescent="0.25"/>
    <row r="403" s="9" customFormat="1" x14ac:dyDescent="0.25"/>
    <row r="404" s="9" customFormat="1" x14ac:dyDescent="0.25"/>
    <row r="405" s="9" customFormat="1" x14ac:dyDescent="0.25"/>
    <row r="406" s="9" customFormat="1" x14ac:dyDescent="0.25"/>
    <row r="407" s="9" customFormat="1" x14ac:dyDescent="0.25"/>
    <row r="408" s="9" customFormat="1" x14ac:dyDescent="0.25"/>
    <row r="409" s="9" customFormat="1" x14ac:dyDescent="0.25"/>
    <row r="410" s="9" customFormat="1" x14ac:dyDescent="0.25"/>
    <row r="411" s="9" customFormat="1" x14ac:dyDescent="0.25"/>
    <row r="412" s="9" customFormat="1" x14ac:dyDescent="0.25"/>
    <row r="413" s="9" customFormat="1" x14ac:dyDescent="0.25"/>
    <row r="414" s="9" customFormat="1" x14ac:dyDescent="0.25"/>
    <row r="415" s="9" customFormat="1" x14ac:dyDescent="0.25"/>
    <row r="416" s="9" customFormat="1" x14ac:dyDescent="0.25"/>
    <row r="417" s="9" customFormat="1" x14ac:dyDescent="0.25"/>
    <row r="418" s="9" customFormat="1" x14ac:dyDescent="0.25"/>
    <row r="419" s="9" customFormat="1" x14ac:dyDescent="0.25"/>
    <row r="420" s="9" customFormat="1" x14ac:dyDescent="0.25"/>
    <row r="421" s="9" customFormat="1" x14ac:dyDescent="0.25"/>
    <row r="422" s="9" customFormat="1" x14ac:dyDescent="0.25"/>
    <row r="423" s="9" customFormat="1" x14ac:dyDescent="0.25"/>
    <row r="424" s="9" customFormat="1" x14ac:dyDescent="0.25"/>
    <row r="425" s="9" customFormat="1" x14ac:dyDescent="0.25"/>
    <row r="426" s="9" customFormat="1" x14ac:dyDescent="0.25"/>
    <row r="427" s="9" customFormat="1" x14ac:dyDescent="0.25"/>
    <row r="428" s="9" customFormat="1" x14ac:dyDescent="0.25"/>
    <row r="429" s="9" customFormat="1" x14ac:dyDescent="0.25"/>
    <row r="430" s="9" customFormat="1" x14ac:dyDescent="0.25"/>
    <row r="431" s="9" customFormat="1" x14ac:dyDescent="0.25"/>
    <row r="432" s="9" customFormat="1" x14ac:dyDescent="0.25"/>
    <row r="433" s="9" customFormat="1" x14ac:dyDescent="0.25"/>
    <row r="434" s="9" customFormat="1" x14ac:dyDescent="0.25"/>
    <row r="435" s="9" customFormat="1" x14ac:dyDescent="0.25"/>
    <row r="436" s="9" customFormat="1" x14ac:dyDescent="0.25"/>
    <row r="437" s="9" customFormat="1" x14ac:dyDescent="0.25"/>
    <row r="438" s="9" customFormat="1" x14ac:dyDescent="0.25"/>
    <row r="439" s="9" customFormat="1" x14ac:dyDescent="0.25"/>
    <row r="440" s="9" customFormat="1" x14ac:dyDescent="0.25"/>
    <row r="441" s="9" customFormat="1" x14ac:dyDescent="0.25"/>
    <row r="442" s="9" customFormat="1" x14ac:dyDescent="0.25"/>
    <row r="443" s="9" customFormat="1" x14ac:dyDescent="0.25"/>
    <row r="444" s="9" customFormat="1" x14ac:dyDescent="0.25"/>
    <row r="445" s="9" customFormat="1" x14ac:dyDescent="0.25"/>
    <row r="446" s="9" customFormat="1" x14ac:dyDescent="0.25"/>
    <row r="447" s="9" customFormat="1" x14ac:dyDescent="0.25"/>
    <row r="448" s="9" customFormat="1" x14ac:dyDescent="0.25"/>
    <row r="449" s="9" customFormat="1" x14ac:dyDescent="0.25"/>
    <row r="450" s="9" customFormat="1" x14ac:dyDescent="0.25"/>
    <row r="451" s="9" customFormat="1" x14ac:dyDescent="0.25"/>
    <row r="452" s="9" customFormat="1" x14ac:dyDescent="0.25"/>
    <row r="453" s="9" customFormat="1" x14ac:dyDescent="0.25"/>
    <row r="454" s="9" customFormat="1" x14ac:dyDescent="0.25"/>
    <row r="455" s="9" customFormat="1" x14ac:dyDescent="0.25"/>
    <row r="456" s="9" customFormat="1" x14ac:dyDescent="0.25"/>
    <row r="457" s="9" customFormat="1" x14ac:dyDescent="0.25"/>
    <row r="458" s="9" customFormat="1" x14ac:dyDescent="0.25"/>
    <row r="459" s="9" customFormat="1" x14ac:dyDescent="0.25"/>
    <row r="460" s="9" customFormat="1" x14ac:dyDescent="0.25"/>
    <row r="461" s="9" customFormat="1" x14ac:dyDescent="0.25"/>
    <row r="462" s="9" customFormat="1" x14ac:dyDescent="0.25"/>
    <row r="463" s="9" customFormat="1" x14ac:dyDescent="0.25"/>
    <row r="464" s="9" customFormat="1" x14ac:dyDescent="0.25"/>
    <row r="465" s="9" customFormat="1" x14ac:dyDescent="0.25"/>
    <row r="466" s="9" customFormat="1" x14ac:dyDescent="0.25"/>
    <row r="467" s="9" customFormat="1" x14ac:dyDescent="0.25"/>
    <row r="468" s="9" customFormat="1" x14ac:dyDescent="0.25"/>
    <row r="469" s="9" customFormat="1" x14ac:dyDescent="0.25"/>
    <row r="470" s="9" customFormat="1" x14ac:dyDescent="0.25"/>
    <row r="471" s="9" customFormat="1" x14ac:dyDescent="0.25"/>
    <row r="472" s="9" customFormat="1" x14ac:dyDescent="0.25"/>
    <row r="473" s="9" customFormat="1" x14ac:dyDescent="0.25"/>
    <row r="474" s="9" customFormat="1" x14ac:dyDescent="0.25"/>
    <row r="475" s="9" customFormat="1" x14ac:dyDescent="0.25"/>
    <row r="476" s="9" customFormat="1" x14ac:dyDescent="0.25"/>
    <row r="477" s="9" customFormat="1" x14ac:dyDescent="0.25"/>
    <row r="478" s="9" customFormat="1" x14ac:dyDescent="0.25"/>
    <row r="479" s="9" customFormat="1" x14ac:dyDescent="0.25"/>
    <row r="480" s="9" customFormat="1" x14ac:dyDescent="0.25"/>
    <row r="481" s="9" customFormat="1" x14ac:dyDescent="0.25"/>
    <row r="482" s="9" customFormat="1" x14ac:dyDescent="0.25"/>
    <row r="483" s="9" customFormat="1" x14ac:dyDescent="0.25"/>
    <row r="484" s="9" customFormat="1" x14ac:dyDescent="0.25"/>
    <row r="485" s="9" customFormat="1" x14ac:dyDescent="0.25"/>
    <row r="486" s="9" customFormat="1" x14ac:dyDescent="0.25"/>
    <row r="487" s="9" customFormat="1" x14ac:dyDescent="0.25"/>
    <row r="488" s="9" customFormat="1" x14ac:dyDescent="0.25"/>
    <row r="489" s="9" customFormat="1" x14ac:dyDescent="0.25"/>
    <row r="490" s="9" customFormat="1" x14ac:dyDescent="0.25"/>
    <row r="491" s="9" customFormat="1" x14ac:dyDescent="0.25"/>
    <row r="492" s="9" customFormat="1" x14ac:dyDescent="0.25"/>
    <row r="493" s="9" customFormat="1" x14ac:dyDescent="0.25"/>
    <row r="494" s="9" customFormat="1" x14ac:dyDescent="0.25"/>
    <row r="495" s="9" customFormat="1" x14ac:dyDescent="0.25"/>
    <row r="496" s="9" customFormat="1" x14ac:dyDescent="0.25"/>
    <row r="497" s="9" customFormat="1" x14ac:dyDescent="0.25"/>
    <row r="498" s="9" customFormat="1" x14ac:dyDescent="0.25"/>
    <row r="499" s="9" customFormat="1" x14ac:dyDescent="0.25"/>
    <row r="500" s="9" customFormat="1" x14ac:dyDescent="0.25"/>
    <row r="501" s="9" customFormat="1" x14ac:dyDescent="0.25"/>
    <row r="502" s="9" customFormat="1" x14ac:dyDescent="0.25"/>
    <row r="503" s="9" customFormat="1" x14ac:dyDescent="0.25"/>
    <row r="504" s="9" customFormat="1" x14ac:dyDescent="0.25"/>
    <row r="505" s="9" customFormat="1" x14ac:dyDescent="0.25"/>
    <row r="506" s="9" customFormat="1" x14ac:dyDescent="0.25"/>
    <row r="507" s="9" customFormat="1" x14ac:dyDescent="0.25"/>
    <row r="508" s="9" customFormat="1" x14ac:dyDescent="0.25"/>
    <row r="509" s="9" customFormat="1" x14ac:dyDescent="0.25"/>
    <row r="510" s="9" customFormat="1" x14ac:dyDescent="0.25"/>
    <row r="511" s="9" customFormat="1" x14ac:dyDescent="0.25"/>
    <row r="512" s="9" customFormat="1" x14ac:dyDescent="0.25"/>
    <row r="513" s="9" customFormat="1" x14ac:dyDescent="0.25"/>
    <row r="514" s="9" customFormat="1" x14ac:dyDescent="0.25"/>
    <row r="515" s="9" customFormat="1" x14ac:dyDescent="0.25"/>
    <row r="516" s="9" customFormat="1" x14ac:dyDescent="0.25"/>
    <row r="517" s="9" customFormat="1" x14ac:dyDescent="0.25"/>
    <row r="518" s="9" customFormat="1" x14ac:dyDescent="0.25"/>
    <row r="519" s="9" customFormat="1" x14ac:dyDescent="0.25"/>
    <row r="520" s="9" customFormat="1" x14ac:dyDescent="0.25"/>
    <row r="521" s="9" customFormat="1" x14ac:dyDescent="0.25"/>
    <row r="522" s="9" customFormat="1" x14ac:dyDescent="0.25"/>
    <row r="523" s="9" customFormat="1" x14ac:dyDescent="0.25"/>
    <row r="524" s="9" customFormat="1" x14ac:dyDescent="0.25"/>
    <row r="525" s="9" customFormat="1" x14ac:dyDescent="0.25"/>
    <row r="526" s="9" customFormat="1" x14ac:dyDescent="0.25"/>
    <row r="527" s="9" customFormat="1" x14ac:dyDescent="0.25"/>
    <row r="528" s="9" customFormat="1" x14ac:dyDescent="0.25"/>
    <row r="529" s="9" customFormat="1" x14ac:dyDescent="0.25"/>
    <row r="530" s="9" customFormat="1" x14ac:dyDescent="0.25"/>
    <row r="531" s="9" customFormat="1" x14ac:dyDescent="0.25"/>
    <row r="532" s="9" customFormat="1" x14ac:dyDescent="0.25"/>
    <row r="533" s="9" customFormat="1" x14ac:dyDescent="0.25"/>
    <row r="534" s="9" customFormat="1" x14ac:dyDescent="0.25"/>
    <row r="535" s="9" customFormat="1" x14ac:dyDescent="0.25"/>
    <row r="536" s="9" customFormat="1" x14ac:dyDescent="0.25"/>
    <row r="537" s="9" customFormat="1" x14ac:dyDescent="0.25"/>
    <row r="538" s="9" customFormat="1" x14ac:dyDescent="0.25"/>
    <row r="539" s="9" customFormat="1" x14ac:dyDescent="0.25"/>
    <row r="540" s="9" customFormat="1" x14ac:dyDescent="0.25"/>
    <row r="541" s="9" customFormat="1" x14ac:dyDescent="0.25"/>
    <row r="542" s="9" customFormat="1" x14ac:dyDescent="0.25"/>
    <row r="543" s="9" customFormat="1" x14ac:dyDescent="0.25"/>
    <row r="544" s="9" customFormat="1" x14ac:dyDescent="0.25"/>
    <row r="545" s="9" customFormat="1" x14ac:dyDescent="0.25"/>
    <row r="546" s="9" customFormat="1" x14ac:dyDescent="0.25"/>
    <row r="547" s="9" customFormat="1" x14ac:dyDescent="0.25"/>
    <row r="548" s="9" customFormat="1" x14ac:dyDescent="0.25"/>
    <row r="549" s="9" customFormat="1" x14ac:dyDescent="0.25"/>
    <row r="550" s="9" customFormat="1" x14ac:dyDescent="0.25"/>
    <row r="551" s="9" customFormat="1" x14ac:dyDescent="0.25"/>
    <row r="552" s="9" customFormat="1" x14ac:dyDescent="0.25"/>
    <row r="553" s="9" customFormat="1" x14ac:dyDescent="0.25"/>
    <row r="554" s="9" customFormat="1" x14ac:dyDescent="0.25"/>
    <row r="555" s="9" customFormat="1" x14ac:dyDescent="0.25"/>
    <row r="556" s="9" customFormat="1" x14ac:dyDescent="0.25"/>
    <row r="557" s="9" customFormat="1" x14ac:dyDescent="0.25"/>
    <row r="558" s="9" customFormat="1" x14ac:dyDescent="0.25"/>
    <row r="559" s="9" customFormat="1" x14ac:dyDescent="0.25"/>
    <row r="560" s="9" customFormat="1" x14ac:dyDescent="0.25"/>
    <row r="561" s="9" customFormat="1" x14ac:dyDescent="0.25"/>
    <row r="562" s="9" customFormat="1" x14ac:dyDescent="0.25"/>
    <row r="563" s="9" customFormat="1" x14ac:dyDescent="0.25"/>
    <row r="564" s="9" customFormat="1" x14ac:dyDescent="0.25"/>
    <row r="565" s="9" customFormat="1" x14ac:dyDescent="0.25"/>
    <row r="566" s="9" customFormat="1" x14ac:dyDescent="0.25"/>
    <row r="567" s="9" customFormat="1" x14ac:dyDescent="0.25"/>
    <row r="568" s="9" customFormat="1" x14ac:dyDescent="0.25"/>
    <row r="569" s="9" customFormat="1" x14ac:dyDescent="0.25"/>
    <row r="570" s="9" customFormat="1" x14ac:dyDescent="0.25"/>
    <row r="571" s="9" customFormat="1" x14ac:dyDescent="0.25"/>
    <row r="572" s="9" customFormat="1" x14ac:dyDescent="0.25"/>
    <row r="573" s="9" customFormat="1" x14ac:dyDescent="0.25"/>
    <row r="574" s="9" customFormat="1" x14ac:dyDescent="0.25"/>
    <row r="575" s="9" customFormat="1" x14ac:dyDescent="0.25"/>
    <row r="576" s="9" customFormat="1" x14ac:dyDescent="0.25"/>
    <row r="577" s="9" customFormat="1" x14ac:dyDescent="0.25"/>
    <row r="578" s="9" customFormat="1" x14ac:dyDescent="0.25"/>
    <row r="579" s="9" customFormat="1" x14ac:dyDescent="0.25"/>
    <row r="580" s="9" customFormat="1" x14ac:dyDescent="0.25"/>
    <row r="581" s="9" customFormat="1" x14ac:dyDescent="0.25"/>
    <row r="582" s="9" customFormat="1" x14ac:dyDescent="0.25"/>
    <row r="583" s="9" customFormat="1" x14ac:dyDescent="0.25"/>
    <row r="584" s="9" customFormat="1" x14ac:dyDescent="0.25"/>
    <row r="585" s="9" customFormat="1" x14ac:dyDescent="0.25"/>
    <row r="586" s="9" customFormat="1" x14ac:dyDescent="0.25"/>
    <row r="587" s="9" customFormat="1" x14ac:dyDescent="0.25"/>
    <row r="588" s="9" customFormat="1" x14ac:dyDescent="0.25"/>
    <row r="589" s="9" customFormat="1" x14ac:dyDescent="0.25"/>
    <row r="590" s="9" customFormat="1" x14ac:dyDescent="0.25"/>
    <row r="591" s="9" customFormat="1" x14ac:dyDescent="0.25"/>
    <row r="592" s="9" customFormat="1" x14ac:dyDescent="0.25"/>
    <row r="593" s="9" customFormat="1" x14ac:dyDescent="0.25"/>
    <row r="594" s="9" customFormat="1" x14ac:dyDescent="0.25"/>
    <row r="595" s="9" customFormat="1" x14ac:dyDescent="0.25"/>
    <row r="596" s="9" customFormat="1" x14ac:dyDescent="0.25"/>
    <row r="597" s="9" customFormat="1" x14ac:dyDescent="0.25"/>
    <row r="598" s="9" customFormat="1" x14ac:dyDescent="0.25"/>
    <row r="599" s="9" customFormat="1" x14ac:dyDescent="0.25"/>
    <row r="600" s="9" customFormat="1" x14ac:dyDescent="0.25"/>
    <row r="601" s="9" customFormat="1" x14ac:dyDescent="0.25"/>
    <row r="602" s="9" customFormat="1" x14ac:dyDescent="0.25"/>
    <row r="603" s="9" customFormat="1" x14ac:dyDescent="0.25"/>
    <row r="604" s="9" customFormat="1" x14ac:dyDescent="0.25"/>
    <row r="605" s="9" customFormat="1" x14ac:dyDescent="0.25"/>
    <row r="606" s="9" customFormat="1" x14ac:dyDescent="0.25"/>
    <row r="607" s="9" customFormat="1" x14ac:dyDescent="0.25"/>
    <row r="608" s="9" customFormat="1" x14ac:dyDescent="0.25"/>
    <row r="609" s="9" customFormat="1" x14ac:dyDescent="0.25"/>
    <row r="610" s="9" customFormat="1" x14ac:dyDescent="0.25"/>
    <row r="611" s="9" customFormat="1" x14ac:dyDescent="0.25"/>
    <row r="612" s="9" customFormat="1" x14ac:dyDescent="0.25"/>
    <row r="613" s="9" customFormat="1" x14ac:dyDescent="0.25"/>
    <row r="614" s="9" customFormat="1" x14ac:dyDescent="0.25"/>
    <row r="615" s="9" customFormat="1" x14ac:dyDescent="0.25"/>
    <row r="616" s="9" customFormat="1" x14ac:dyDescent="0.25"/>
    <row r="617" s="9" customFormat="1" x14ac:dyDescent="0.25"/>
    <row r="618" s="9" customFormat="1" x14ac:dyDescent="0.25"/>
    <row r="619" s="9" customFormat="1" x14ac:dyDescent="0.25"/>
    <row r="620" s="9" customFormat="1" x14ac:dyDescent="0.25"/>
    <row r="621" s="9" customFormat="1" x14ac:dyDescent="0.25"/>
    <row r="622" s="9" customFormat="1" x14ac:dyDescent="0.25"/>
    <row r="623" s="9" customFormat="1" x14ac:dyDescent="0.25"/>
    <row r="624" s="9" customFormat="1" x14ac:dyDescent="0.25"/>
    <row r="625" s="9" customFormat="1" x14ac:dyDescent="0.25"/>
    <row r="626" s="9" customFormat="1" x14ac:dyDescent="0.25"/>
    <row r="627" s="9" customFormat="1" x14ac:dyDescent="0.25"/>
    <row r="628" s="9" customFormat="1" x14ac:dyDescent="0.25"/>
    <row r="629" s="9" customFormat="1" x14ac:dyDescent="0.25"/>
    <row r="630" s="9" customFormat="1" x14ac:dyDescent="0.25"/>
    <row r="631" s="9" customFormat="1" x14ac:dyDescent="0.25"/>
    <row r="632" s="9" customFormat="1" x14ac:dyDescent="0.25"/>
    <row r="633" s="9" customFormat="1" x14ac:dyDescent="0.25"/>
    <row r="634" s="9" customFormat="1" x14ac:dyDescent="0.25"/>
    <row r="635" s="9" customFormat="1" x14ac:dyDescent="0.25"/>
    <row r="636" s="9" customFormat="1" x14ac:dyDescent="0.25"/>
    <row r="637" s="9" customFormat="1" x14ac:dyDescent="0.25"/>
    <row r="638" s="9" customFormat="1" x14ac:dyDescent="0.25"/>
    <row r="639" s="9" customFormat="1" x14ac:dyDescent="0.25"/>
    <row r="640" s="9" customFormat="1" x14ac:dyDescent="0.25"/>
    <row r="641" s="9" customFormat="1" x14ac:dyDescent="0.25"/>
    <row r="642" s="9" customFormat="1" x14ac:dyDescent="0.25"/>
    <row r="643" s="9" customFormat="1" x14ac:dyDescent="0.25"/>
    <row r="644" s="9" customFormat="1" x14ac:dyDescent="0.25"/>
    <row r="645" s="9" customFormat="1" x14ac:dyDescent="0.25"/>
    <row r="646" s="9" customFormat="1" x14ac:dyDescent="0.25"/>
    <row r="647" s="9" customFormat="1" x14ac:dyDescent="0.25"/>
    <row r="648" s="9" customFormat="1" x14ac:dyDescent="0.25"/>
    <row r="649" s="9" customFormat="1" x14ac:dyDescent="0.25"/>
    <row r="650" s="9" customFormat="1" x14ac:dyDescent="0.25"/>
    <row r="651" s="9" customFormat="1" x14ac:dyDescent="0.25"/>
    <row r="652" s="9" customFormat="1" x14ac:dyDescent="0.25"/>
    <row r="653" s="9" customFormat="1" x14ac:dyDescent="0.25"/>
    <row r="654" s="9" customFormat="1" x14ac:dyDescent="0.25"/>
    <row r="655" s="9" customFormat="1" x14ac:dyDescent="0.25"/>
    <row r="656" s="9" customFormat="1" x14ac:dyDescent="0.25"/>
    <row r="657" s="9" customFormat="1" x14ac:dyDescent="0.25"/>
    <row r="658" s="9" customFormat="1" x14ac:dyDescent="0.25"/>
    <row r="659" s="9" customFormat="1" x14ac:dyDescent="0.25"/>
    <row r="660" s="9" customFormat="1" x14ac:dyDescent="0.25"/>
    <row r="661" s="9" customFormat="1" x14ac:dyDescent="0.25"/>
    <row r="662" s="9" customFormat="1" x14ac:dyDescent="0.25"/>
    <row r="663" s="9" customFormat="1" x14ac:dyDescent="0.25"/>
    <row r="664" s="9" customFormat="1" x14ac:dyDescent="0.25"/>
    <row r="665" s="9" customFormat="1" x14ac:dyDescent="0.25"/>
    <row r="666" s="9" customFormat="1" x14ac:dyDescent="0.25"/>
    <row r="667" s="9" customFormat="1" x14ac:dyDescent="0.25"/>
    <row r="668" s="9" customFormat="1" x14ac:dyDescent="0.25"/>
    <row r="669" s="9" customFormat="1" x14ac:dyDescent="0.25"/>
    <row r="670" s="9" customFormat="1" x14ac:dyDescent="0.25"/>
    <row r="671" s="9" customFormat="1" x14ac:dyDescent="0.25"/>
    <row r="672" s="9" customFormat="1" x14ac:dyDescent="0.25"/>
    <row r="673" s="9" customFormat="1" x14ac:dyDescent="0.25"/>
    <row r="674" s="9" customFormat="1" x14ac:dyDescent="0.25"/>
    <row r="675" s="9" customFormat="1" x14ac:dyDescent="0.25"/>
    <row r="676" s="9" customFormat="1" x14ac:dyDescent="0.25"/>
    <row r="677" s="9" customFormat="1" x14ac:dyDescent="0.25"/>
    <row r="678" s="9" customFormat="1" x14ac:dyDescent="0.25"/>
    <row r="679" s="9" customFormat="1" x14ac:dyDescent="0.25"/>
    <row r="680" s="9" customFormat="1" x14ac:dyDescent="0.25"/>
    <row r="681" s="9" customFormat="1" x14ac:dyDescent="0.25"/>
    <row r="682" s="9" customFormat="1" x14ac:dyDescent="0.25"/>
    <row r="683" s="9" customFormat="1" x14ac:dyDescent="0.25"/>
    <row r="684" s="9" customFormat="1" x14ac:dyDescent="0.25"/>
    <row r="685" s="9" customFormat="1" x14ac:dyDescent="0.25"/>
    <row r="686" s="9" customFormat="1" x14ac:dyDescent="0.25"/>
    <row r="687" s="9" customFormat="1" x14ac:dyDescent="0.25"/>
    <row r="688" s="9" customFormat="1" x14ac:dyDescent="0.25"/>
    <row r="689" s="9" customFormat="1" x14ac:dyDescent="0.25"/>
    <row r="690" s="9" customFormat="1" x14ac:dyDescent="0.25"/>
    <row r="691" s="9" customFormat="1" x14ac:dyDescent="0.25"/>
    <row r="692" s="9" customFormat="1" x14ac:dyDescent="0.25"/>
    <row r="693" s="9" customFormat="1" x14ac:dyDescent="0.25"/>
    <row r="694" s="9" customFormat="1" x14ac:dyDescent="0.25"/>
    <row r="695" s="9" customFormat="1" x14ac:dyDescent="0.25"/>
    <row r="696" s="9" customFormat="1" x14ac:dyDescent="0.25"/>
    <row r="697" s="9" customFormat="1" x14ac:dyDescent="0.25"/>
    <row r="698" s="9" customFormat="1" x14ac:dyDescent="0.25"/>
    <row r="699" s="9" customFormat="1" x14ac:dyDescent="0.25"/>
    <row r="700" s="9" customFormat="1" x14ac:dyDescent="0.25"/>
    <row r="701" s="9" customFormat="1" x14ac:dyDescent="0.25"/>
    <row r="702" s="9" customFormat="1" x14ac:dyDescent="0.25"/>
    <row r="703" s="9" customFormat="1" x14ac:dyDescent="0.25"/>
    <row r="704" s="9" customFormat="1" x14ac:dyDescent="0.25"/>
    <row r="705" s="9" customFormat="1" x14ac:dyDescent="0.25"/>
    <row r="706" s="9" customFormat="1" x14ac:dyDescent="0.25"/>
    <row r="707" s="9" customFormat="1" x14ac:dyDescent="0.25"/>
    <row r="708" s="9" customFormat="1" x14ac:dyDescent="0.25"/>
    <row r="709" s="9" customFormat="1" x14ac:dyDescent="0.25"/>
    <row r="710" s="9" customFormat="1" x14ac:dyDescent="0.25"/>
    <row r="711" s="9" customFormat="1" x14ac:dyDescent="0.25"/>
    <row r="712" s="9" customFormat="1" x14ac:dyDescent="0.25"/>
    <row r="713" s="9" customFormat="1" x14ac:dyDescent="0.25"/>
    <row r="714" s="9" customFormat="1" x14ac:dyDescent="0.25"/>
    <row r="715" s="9" customFormat="1" x14ac:dyDescent="0.25"/>
    <row r="716" s="9" customFormat="1" x14ac:dyDescent="0.25"/>
    <row r="717" s="9" customFormat="1" x14ac:dyDescent="0.25"/>
    <row r="718" s="9" customFormat="1" x14ac:dyDescent="0.25"/>
    <row r="719" s="9" customFormat="1" x14ac:dyDescent="0.25"/>
    <row r="720" s="9" customFormat="1" x14ac:dyDescent="0.25"/>
    <row r="721" s="9" customFormat="1" x14ac:dyDescent="0.25"/>
    <row r="722" s="9" customFormat="1" x14ac:dyDescent="0.25"/>
    <row r="723" s="9" customFormat="1" x14ac:dyDescent="0.25"/>
    <row r="724" s="9" customFormat="1" x14ac:dyDescent="0.25"/>
    <row r="725" s="9" customFormat="1" x14ac:dyDescent="0.25"/>
    <row r="726" s="9" customFormat="1" x14ac:dyDescent="0.25"/>
    <row r="727" s="9" customFormat="1" x14ac:dyDescent="0.25"/>
    <row r="728" s="9" customFormat="1" x14ac:dyDescent="0.25"/>
    <row r="729" s="9" customFormat="1" x14ac:dyDescent="0.25"/>
    <row r="730" s="9" customFormat="1" x14ac:dyDescent="0.25"/>
    <row r="731" s="9" customFormat="1" x14ac:dyDescent="0.25"/>
    <row r="732" s="9" customFormat="1" x14ac:dyDescent="0.25"/>
    <row r="733" s="9" customFormat="1" x14ac:dyDescent="0.25"/>
    <row r="734" s="9" customFormat="1" x14ac:dyDescent="0.25"/>
    <row r="735" s="9" customFormat="1" x14ac:dyDescent="0.25"/>
    <row r="736" s="9" customFormat="1" x14ac:dyDescent="0.25"/>
    <row r="737" s="9" customFormat="1" x14ac:dyDescent="0.25"/>
    <row r="738" s="9" customFormat="1" x14ac:dyDescent="0.25"/>
    <row r="739" s="9" customFormat="1" x14ac:dyDescent="0.25"/>
    <row r="740" s="9" customFormat="1" x14ac:dyDescent="0.25"/>
    <row r="741" s="9" customFormat="1" x14ac:dyDescent="0.25"/>
    <row r="742" s="9" customFormat="1" x14ac:dyDescent="0.25"/>
    <row r="743" s="9" customFormat="1" x14ac:dyDescent="0.25"/>
    <row r="744" s="9" customFormat="1" x14ac:dyDescent="0.25"/>
    <row r="745" s="9" customFormat="1" x14ac:dyDescent="0.25"/>
    <row r="746" s="9" customFormat="1" x14ac:dyDescent="0.25"/>
    <row r="747" s="9" customFormat="1" x14ac:dyDescent="0.25"/>
    <row r="748" s="9" customFormat="1" x14ac:dyDescent="0.25"/>
    <row r="749" s="9" customFormat="1" x14ac:dyDescent="0.25"/>
    <row r="750" s="9" customFormat="1" x14ac:dyDescent="0.25"/>
    <row r="751" s="9" customFormat="1" x14ac:dyDescent="0.25"/>
    <row r="752" s="9" customFormat="1" x14ac:dyDescent="0.25"/>
    <row r="753" s="9" customFormat="1" x14ac:dyDescent="0.25"/>
    <row r="754" s="9" customFormat="1" x14ac:dyDescent="0.25"/>
    <row r="755" s="9" customFormat="1" x14ac:dyDescent="0.25"/>
    <row r="756" s="9" customFormat="1" x14ac:dyDescent="0.25"/>
    <row r="757" s="9" customFormat="1" x14ac:dyDescent="0.25"/>
    <row r="758" s="9" customFormat="1" x14ac:dyDescent="0.25"/>
    <row r="759" s="9" customFormat="1" x14ac:dyDescent="0.25"/>
    <row r="760" s="9" customFormat="1" x14ac:dyDescent="0.25"/>
    <row r="761" s="9" customFormat="1" x14ac:dyDescent="0.25"/>
    <row r="762" s="9" customFormat="1" x14ac:dyDescent="0.25"/>
    <row r="763" s="9" customFormat="1" x14ac:dyDescent="0.25"/>
    <row r="764" s="9" customFormat="1" x14ac:dyDescent="0.25"/>
    <row r="765" s="9" customFormat="1" x14ac:dyDescent="0.25"/>
    <row r="766" s="9" customFormat="1" x14ac:dyDescent="0.25"/>
    <row r="767" s="9" customFormat="1" x14ac:dyDescent="0.25"/>
    <row r="768" s="9" customFormat="1" x14ac:dyDescent="0.25"/>
    <row r="769" s="9" customFormat="1" x14ac:dyDescent="0.25"/>
    <row r="770" s="9" customFormat="1" x14ac:dyDescent="0.25"/>
    <row r="771" s="9" customFormat="1" x14ac:dyDescent="0.25"/>
    <row r="772" s="9" customFormat="1" x14ac:dyDescent="0.25"/>
    <row r="773" s="9" customFormat="1" x14ac:dyDescent="0.25"/>
    <row r="774" s="9" customFormat="1" x14ac:dyDescent="0.25"/>
    <row r="775" s="9" customFormat="1" x14ac:dyDescent="0.25"/>
    <row r="776" s="9" customFormat="1" x14ac:dyDescent="0.25"/>
    <row r="777" s="9" customFormat="1" x14ac:dyDescent="0.25"/>
    <row r="778" s="9" customFormat="1" x14ac:dyDescent="0.25"/>
    <row r="779" s="9" customFormat="1" x14ac:dyDescent="0.25"/>
    <row r="780" s="9" customFormat="1" x14ac:dyDescent="0.25"/>
    <row r="781" s="9" customFormat="1" x14ac:dyDescent="0.25"/>
    <row r="782" s="9" customFormat="1" x14ac:dyDescent="0.25"/>
    <row r="783" s="9" customFormat="1" x14ac:dyDescent="0.25"/>
    <row r="784" s="9" customFormat="1" x14ac:dyDescent="0.25"/>
    <row r="785" s="9" customFormat="1" x14ac:dyDescent="0.25"/>
    <row r="786" s="9" customFormat="1" x14ac:dyDescent="0.25"/>
    <row r="787" s="9" customFormat="1" x14ac:dyDescent="0.25"/>
    <row r="788" s="9" customFormat="1" x14ac:dyDescent="0.25"/>
    <row r="789" s="9" customFormat="1" x14ac:dyDescent="0.25"/>
    <row r="790" s="9" customFormat="1" x14ac:dyDescent="0.25"/>
    <row r="791" s="9" customFormat="1" x14ac:dyDescent="0.25"/>
    <row r="792" s="9" customFormat="1" x14ac:dyDescent="0.25"/>
    <row r="793" s="9" customFormat="1" x14ac:dyDescent="0.25"/>
    <row r="794" s="9" customFormat="1" x14ac:dyDescent="0.25"/>
    <row r="795" s="9" customFormat="1" x14ac:dyDescent="0.25"/>
    <row r="796" s="9" customFormat="1" x14ac:dyDescent="0.25"/>
    <row r="797" s="9" customFormat="1" x14ac:dyDescent="0.25"/>
    <row r="798" s="9" customFormat="1" x14ac:dyDescent="0.25"/>
    <row r="799" s="9" customFormat="1" x14ac:dyDescent="0.25"/>
    <row r="800" s="9" customFormat="1" x14ac:dyDescent="0.25"/>
    <row r="801" s="9" customFormat="1" x14ac:dyDescent="0.25"/>
    <row r="802" s="9" customFormat="1" x14ac:dyDescent="0.25"/>
    <row r="803" s="9" customFormat="1" x14ac:dyDescent="0.25"/>
    <row r="804" s="9" customFormat="1" x14ac:dyDescent="0.25"/>
    <row r="805" s="9" customFormat="1" x14ac:dyDescent="0.25"/>
    <row r="806" s="9" customFormat="1" x14ac:dyDescent="0.25"/>
    <row r="807" s="9" customFormat="1" x14ac:dyDescent="0.25"/>
    <row r="808" s="9" customFormat="1" x14ac:dyDescent="0.25"/>
    <row r="809" s="9" customFormat="1" x14ac:dyDescent="0.25"/>
    <row r="810" s="9" customFormat="1" x14ac:dyDescent="0.25"/>
    <row r="811" s="9" customFormat="1" x14ac:dyDescent="0.25"/>
    <row r="812" s="9" customFormat="1" x14ac:dyDescent="0.25"/>
    <row r="813" s="9" customFormat="1" x14ac:dyDescent="0.25"/>
    <row r="814" s="9" customFormat="1" x14ac:dyDescent="0.25"/>
    <row r="815" s="9" customFormat="1" x14ac:dyDescent="0.25"/>
    <row r="816" s="9" customFormat="1" x14ac:dyDescent="0.25"/>
    <row r="817" s="9" customFormat="1" x14ac:dyDescent="0.25"/>
    <row r="818" s="9" customFormat="1" x14ac:dyDescent="0.25"/>
    <row r="819" s="9" customFormat="1" x14ac:dyDescent="0.25"/>
    <row r="820" s="9" customFormat="1" x14ac:dyDescent="0.25"/>
    <row r="821" s="9" customFormat="1" x14ac:dyDescent="0.25"/>
    <row r="822" s="9" customFormat="1" x14ac:dyDescent="0.25"/>
    <row r="823" s="9" customFormat="1" x14ac:dyDescent="0.25"/>
    <row r="824" s="9" customFormat="1" x14ac:dyDescent="0.25"/>
    <row r="825" s="9" customFormat="1" x14ac:dyDescent="0.25"/>
    <row r="826" s="9" customFormat="1" x14ac:dyDescent="0.25"/>
    <row r="827" s="9" customFormat="1" x14ac:dyDescent="0.25"/>
    <row r="828" s="9" customFormat="1" x14ac:dyDescent="0.25"/>
    <row r="829" s="9" customFormat="1" x14ac:dyDescent="0.25"/>
    <row r="830" s="9" customFormat="1" x14ac:dyDescent="0.25"/>
    <row r="831" s="9" customFormat="1" x14ac:dyDescent="0.25"/>
    <row r="832" s="9" customFormat="1" x14ac:dyDescent="0.25"/>
    <row r="833" s="9" customFormat="1" x14ac:dyDescent="0.25"/>
    <row r="834" s="9" customFormat="1" x14ac:dyDescent="0.25"/>
    <row r="835" s="9" customFormat="1" x14ac:dyDescent="0.25"/>
    <row r="836" s="9" customFormat="1" x14ac:dyDescent="0.25"/>
    <row r="837" s="9" customFormat="1" x14ac:dyDescent="0.25"/>
    <row r="838" s="9" customFormat="1" x14ac:dyDescent="0.25"/>
    <row r="839" s="9" customFormat="1" x14ac:dyDescent="0.25"/>
    <row r="840" s="9" customFormat="1" x14ac:dyDescent="0.25"/>
    <row r="841" s="9" customFormat="1" x14ac:dyDescent="0.25"/>
    <row r="842" s="9" customFormat="1" x14ac:dyDescent="0.25"/>
    <row r="843" s="9" customFormat="1" x14ac:dyDescent="0.25"/>
    <row r="844" s="9" customFormat="1" x14ac:dyDescent="0.25"/>
    <row r="845" s="9" customFormat="1" x14ac:dyDescent="0.25"/>
    <row r="846" s="9" customFormat="1" x14ac:dyDescent="0.25"/>
    <row r="847" s="9" customFormat="1" x14ac:dyDescent="0.25"/>
    <row r="848" s="9" customFormat="1" x14ac:dyDescent="0.25"/>
    <row r="849" s="9" customFormat="1" x14ac:dyDescent="0.25"/>
    <row r="850" s="9" customFormat="1" x14ac:dyDescent="0.25"/>
    <row r="851" s="9" customFormat="1" x14ac:dyDescent="0.25"/>
    <row r="852" s="9" customFormat="1" x14ac:dyDescent="0.25"/>
    <row r="853" s="9" customFormat="1" x14ac:dyDescent="0.25"/>
    <row r="854" s="9" customFormat="1" x14ac:dyDescent="0.25"/>
    <row r="855" s="9" customFormat="1" x14ac:dyDescent="0.25"/>
    <row r="856" s="9" customFormat="1" x14ac:dyDescent="0.25"/>
    <row r="857" s="9" customFormat="1" x14ac:dyDescent="0.25"/>
    <row r="858" s="9" customFormat="1" x14ac:dyDescent="0.25"/>
    <row r="859" s="9" customFormat="1" x14ac:dyDescent="0.25"/>
    <row r="860" s="9" customFormat="1" x14ac:dyDescent="0.25"/>
    <row r="861" s="9" customFormat="1" x14ac:dyDescent="0.25"/>
    <row r="862" s="9" customFormat="1" x14ac:dyDescent="0.25"/>
    <row r="863" s="9" customFormat="1" x14ac:dyDescent="0.25"/>
    <row r="864" s="9" customFormat="1" x14ac:dyDescent="0.25"/>
    <row r="865" s="9" customFormat="1" x14ac:dyDescent="0.25"/>
    <row r="866" s="9" customFormat="1" x14ac:dyDescent="0.25"/>
    <row r="867" s="9" customFormat="1" x14ac:dyDescent="0.25"/>
    <row r="868" s="9" customFormat="1" x14ac:dyDescent="0.25"/>
    <row r="869" s="9" customFormat="1" x14ac:dyDescent="0.25"/>
    <row r="870" s="9" customFormat="1" x14ac:dyDescent="0.25"/>
    <row r="871" s="9" customFormat="1" x14ac:dyDescent="0.25"/>
    <row r="872" s="9" customFormat="1" x14ac:dyDescent="0.25"/>
    <row r="873" s="9" customFormat="1" x14ac:dyDescent="0.25"/>
    <row r="874" s="9" customFormat="1" x14ac:dyDescent="0.25"/>
    <row r="875" s="9" customFormat="1" x14ac:dyDescent="0.25"/>
    <row r="876" s="9" customFormat="1" x14ac:dyDescent="0.25"/>
    <row r="877" s="9" customFormat="1" x14ac:dyDescent="0.25"/>
    <row r="878" s="9" customFormat="1" x14ac:dyDescent="0.25"/>
    <row r="879" s="9" customFormat="1" x14ac:dyDescent="0.25"/>
    <row r="880" s="9" customFormat="1" x14ac:dyDescent="0.25"/>
    <row r="881" s="9" customFormat="1" x14ac:dyDescent="0.25"/>
    <row r="882" s="9" customFormat="1" x14ac:dyDescent="0.25"/>
    <row r="883" s="9" customFormat="1" x14ac:dyDescent="0.25"/>
    <row r="884" s="9" customFormat="1" x14ac:dyDescent="0.25"/>
    <row r="885" s="9" customFormat="1" x14ac:dyDescent="0.25"/>
    <row r="886" s="9" customFormat="1" x14ac:dyDescent="0.25"/>
    <row r="887" s="9" customFormat="1" x14ac:dyDescent="0.25"/>
    <row r="888" s="9" customFormat="1" x14ac:dyDescent="0.25"/>
    <row r="889" s="9" customFormat="1" x14ac:dyDescent="0.25"/>
    <row r="890" s="9" customFormat="1" x14ac:dyDescent="0.25"/>
    <row r="891" s="9" customFormat="1" x14ac:dyDescent="0.25"/>
    <row r="892" s="9" customFormat="1" x14ac:dyDescent="0.25"/>
    <row r="893" s="9" customFormat="1" x14ac:dyDescent="0.25"/>
    <row r="894" s="9" customFormat="1" x14ac:dyDescent="0.25"/>
    <row r="895" s="9" customFormat="1" x14ac:dyDescent="0.25"/>
    <row r="896" s="9" customFormat="1" x14ac:dyDescent="0.25"/>
    <row r="897" s="9" customFormat="1" x14ac:dyDescent="0.25"/>
    <row r="898" s="9" customFormat="1" x14ac:dyDescent="0.25"/>
    <row r="899" s="9" customFormat="1" x14ac:dyDescent="0.25"/>
    <row r="900" s="9" customFormat="1" x14ac:dyDescent="0.25"/>
    <row r="901" s="9" customFormat="1" x14ac:dyDescent="0.25"/>
    <row r="902" s="9" customFormat="1" x14ac:dyDescent="0.25"/>
    <row r="903" s="9" customFormat="1" x14ac:dyDescent="0.25"/>
    <row r="904" s="9" customFormat="1" x14ac:dyDescent="0.25"/>
    <row r="905" s="9" customFormat="1" x14ac:dyDescent="0.25"/>
    <row r="906" s="9" customFormat="1" x14ac:dyDescent="0.25"/>
    <row r="907" s="9" customFormat="1" x14ac:dyDescent="0.25"/>
    <row r="908" s="9" customFormat="1" x14ac:dyDescent="0.25"/>
    <row r="909" s="9" customFormat="1" x14ac:dyDescent="0.25"/>
    <row r="910" s="9" customFormat="1" x14ac:dyDescent="0.25"/>
    <row r="911" s="9" customFormat="1" x14ac:dyDescent="0.25"/>
    <row r="912" s="9" customFormat="1" x14ac:dyDescent="0.25"/>
    <row r="913" s="9" customFormat="1" x14ac:dyDescent="0.25"/>
    <row r="914" s="9" customFormat="1" x14ac:dyDescent="0.25"/>
    <row r="915" s="9" customFormat="1" x14ac:dyDescent="0.25"/>
    <row r="916" s="9" customFormat="1" x14ac:dyDescent="0.25"/>
    <row r="917" s="9" customFormat="1" x14ac:dyDescent="0.25"/>
    <row r="918" s="9" customFormat="1" x14ac:dyDescent="0.25"/>
    <row r="919" s="9" customFormat="1" x14ac:dyDescent="0.25"/>
    <row r="920" s="9" customFormat="1" x14ac:dyDescent="0.25"/>
    <row r="921" s="9" customFormat="1" x14ac:dyDescent="0.25"/>
    <row r="922" s="9" customFormat="1" x14ac:dyDescent="0.25"/>
    <row r="923" s="9" customFormat="1" x14ac:dyDescent="0.25"/>
    <row r="924" s="9" customFormat="1" x14ac:dyDescent="0.25"/>
    <row r="925" s="9" customFormat="1" x14ac:dyDescent="0.25"/>
    <row r="926" s="9" customFormat="1" x14ac:dyDescent="0.25"/>
    <row r="927" s="9" customFormat="1" x14ac:dyDescent="0.25"/>
    <row r="928" s="9" customFormat="1" x14ac:dyDescent="0.25"/>
    <row r="929" s="9" customFormat="1" x14ac:dyDescent="0.25"/>
    <row r="930" s="9" customFormat="1" x14ac:dyDescent="0.25"/>
    <row r="931" s="9" customFormat="1" x14ac:dyDescent="0.25"/>
    <row r="932" s="9" customFormat="1" x14ac:dyDescent="0.25"/>
    <row r="933" s="9" customFormat="1" x14ac:dyDescent="0.25"/>
    <row r="934" s="9" customFormat="1" x14ac:dyDescent="0.25"/>
    <row r="935" s="9" customFormat="1" x14ac:dyDescent="0.25"/>
    <row r="936" s="9" customFormat="1" x14ac:dyDescent="0.25"/>
    <row r="937" s="9" customFormat="1" x14ac:dyDescent="0.25"/>
    <row r="938" s="9" customFormat="1" x14ac:dyDescent="0.25"/>
    <row r="939" s="9" customFormat="1" x14ac:dyDescent="0.25"/>
    <row r="940" s="9" customFormat="1" x14ac:dyDescent="0.25"/>
    <row r="941" s="9" customFormat="1" x14ac:dyDescent="0.25"/>
    <row r="942" s="9" customFormat="1" x14ac:dyDescent="0.25"/>
    <row r="943" s="9" customFormat="1" x14ac:dyDescent="0.25"/>
    <row r="944" s="9" customFormat="1" x14ac:dyDescent="0.25"/>
    <row r="945" s="9" customFormat="1" x14ac:dyDescent="0.25"/>
    <row r="946" s="9" customFormat="1" x14ac:dyDescent="0.25"/>
    <row r="947" s="9" customFormat="1" x14ac:dyDescent="0.25"/>
    <row r="948" s="9" customFormat="1" x14ac:dyDescent="0.25"/>
    <row r="949" s="9" customFormat="1" x14ac:dyDescent="0.25"/>
    <row r="950" s="9" customFormat="1" x14ac:dyDescent="0.25"/>
    <row r="951" s="9" customFormat="1" x14ac:dyDescent="0.25"/>
    <row r="952" s="9" customFormat="1" x14ac:dyDescent="0.25"/>
    <row r="953" s="9" customFormat="1" x14ac:dyDescent="0.25"/>
    <row r="954" s="9" customFormat="1" x14ac:dyDescent="0.25"/>
    <row r="955" s="9" customFormat="1" x14ac:dyDescent="0.25"/>
    <row r="956" s="9" customFormat="1" x14ac:dyDescent="0.25"/>
    <row r="957" s="9" customFormat="1" x14ac:dyDescent="0.25"/>
    <row r="958" s="9" customFormat="1" x14ac:dyDescent="0.25"/>
    <row r="959" s="9" customFormat="1" x14ac:dyDescent="0.25"/>
    <row r="960" s="9" customFormat="1" x14ac:dyDescent="0.25"/>
    <row r="961" s="9" customFormat="1" x14ac:dyDescent="0.25"/>
    <row r="962" s="9" customFormat="1" x14ac:dyDescent="0.25"/>
    <row r="963" s="9" customFormat="1" x14ac:dyDescent="0.25"/>
    <row r="964" s="9" customFormat="1" x14ac:dyDescent="0.25"/>
    <row r="965" s="9" customFormat="1" x14ac:dyDescent="0.25"/>
    <row r="966" s="9" customFormat="1" x14ac:dyDescent="0.25"/>
    <row r="967" s="9" customFormat="1" x14ac:dyDescent="0.25"/>
    <row r="968" s="9" customFormat="1" x14ac:dyDescent="0.25"/>
    <row r="969" s="9" customFormat="1" x14ac:dyDescent="0.25"/>
    <row r="970" s="9" customFormat="1" x14ac:dyDescent="0.25"/>
    <row r="971" s="9" customFormat="1" x14ac:dyDescent="0.25"/>
    <row r="972" s="9" customFormat="1" x14ac:dyDescent="0.25"/>
    <row r="973" s="9" customFormat="1" x14ac:dyDescent="0.25"/>
    <row r="974" s="9" customFormat="1" x14ac:dyDescent="0.25"/>
    <row r="975" s="9" customFormat="1" x14ac:dyDescent="0.25"/>
    <row r="976" s="9" customFormat="1" x14ac:dyDescent="0.25"/>
    <row r="977" s="9" customFormat="1" x14ac:dyDescent="0.25"/>
    <row r="978" s="9" customFormat="1" x14ac:dyDescent="0.25"/>
    <row r="979" s="9" customFormat="1" x14ac:dyDescent="0.25"/>
    <row r="980" s="9" customFormat="1" x14ac:dyDescent="0.25"/>
    <row r="981" s="9" customFormat="1" x14ac:dyDescent="0.25"/>
    <row r="982" s="9" customFormat="1" x14ac:dyDescent="0.25"/>
    <row r="983" s="9" customFormat="1" x14ac:dyDescent="0.25"/>
    <row r="984" s="9" customFormat="1" x14ac:dyDescent="0.25"/>
    <row r="985" s="9" customFormat="1" x14ac:dyDescent="0.25"/>
    <row r="986" s="9" customFormat="1" x14ac:dyDescent="0.25"/>
    <row r="987" s="9" customFormat="1" x14ac:dyDescent="0.25"/>
    <row r="988" s="9" customFormat="1" x14ac:dyDescent="0.25"/>
    <row r="989" s="9" customFormat="1" x14ac:dyDescent="0.25"/>
    <row r="990" s="9" customFormat="1" x14ac:dyDescent="0.25"/>
    <row r="991" s="9" customFormat="1" x14ac:dyDescent="0.25"/>
    <row r="992" s="9" customFormat="1" x14ac:dyDescent="0.25"/>
    <row r="993" s="9" customFormat="1" x14ac:dyDescent="0.25"/>
    <row r="994" s="9" customFormat="1" x14ac:dyDescent="0.25"/>
    <row r="995" s="9" customFormat="1" x14ac:dyDescent="0.25"/>
    <row r="996" s="9" customFormat="1" x14ac:dyDescent="0.25"/>
    <row r="997" s="9" customFormat="1" x14ac:dyDescent="0.25"/>
    <row r="998" s="9" customFormat="1" x14ac:dyDescent="0.25"/>
    <row r="999" s="9" customFormat="1" x14ac:dyDescent="0.25"/>
    <row r="1000" s="9" customFormat="1" x14ac:dyDescent="0.25"/>
    <row r="1001" s="9" customFormat="1" x14ac:dyDescent="0.25"/>
    <row r="1002" s="9" customFormat="1" x14ac:dyDescent="0.25"/>
    <row r="1003" s="9" customFormat="1" x14ac:dyDescent="0.25"/>
    <row r="1004" s="9" customFormat="1" x14ac:dyDescent="0.25"/>
    <row r="1005" s="9" customFormat="1" x14ac:dyDescent="0.25"/>
    <row r="1006" s="9" customFormat="1" x14ac:dyDescent="0.25"/>
    <row r="1007" s="9" customFormat="1" x14ac:dyDescent="0.25"/>
    <row r="1008" s="9" customFormat="1" x14ac:dyDescent="0.25"/>
    <row r="1009" s="9" customFormat="1" x14ac:dyDescent="0.25"/>
    <row r="1010" s="9" customFormat="1" x14ac:dyDescent="0.25"/>
    <row r="1011" s="9" customFormat="1" x14ac:dyDescent="0.25"/>
    <row r="1012" s="9" customFormat="1" x14ac:dyDescent="0.25"/>
    <row r="1013" s="9" customFormat="1" x14ac:dyDescent="0.25"/>
    <row r="1014" s="9" customFormat="1" x14ac:dyDescent="0.25"/>
    <row r="1015" s="9" customFormat="1" x14ac:dyDescent="0.25"/>
    <row r="1016" s="9" customFormat="1" x14ac:dyDescent="0.25"/>
    <row r="1017" s="9" customFormat="1" x14ac:dyDescent="0.25"/>
    <row r="1018" s="9" customFormat="1" x14ac:dyDescent="0.25"/>
    <row r="1019" s="9" customFormat="1" x14ac:dyDescent="0.25"/>
    <row r="1020" s="9" customFormat="1" x14ac:dyDescent="0.25"/>
    <row r="1021" s="9" customFormat="1" x14ac:dyDescent="0.25"/>
    <row r="1022" s="9" customFormat="1" x14ac:dyDescent="0.25"/>
    <row r="1023" s="9" customFormat="1" x14ac:dyDescent="0.25"/>
    <row r="1024" s="9" customFormat="1" x14ac:dyDescent="0.25"/>
    <row r="1025" s="9" customFormat="1" x14ac:dyDescent="0.25"/>
    <row r="1026" s="9" customFormat="1" x14ac:dyDescent="0.25"/>
    <row r="1027" s="9" customFormat="1" x14ac:dyDescent="0.25"/>
    <row r="1028" s="9" customFormat="1" x14ac:dyDescent="0.25"/>
    <row r="1029" s="9" customFormat="1" x14ac:dyDescent="0.25"/>
    <row r="1030" s="9" customFormat="1" x14ac:dyDescent="0.25"/>
    <row r="1031" s="9" customFormat="1" x14ac:dyDescent="0.25"/>
    <row r="1032" s="9" customFormat="1" x14ac:dyDescent="0.25"/>
    <row r="1033" s="9" customFormat="1" x14ac:dyDescent="0.25"/>
    <row r="1034" s="9" customFormat="1" x14ac:dyDescent="0.25"/>
    <row r="1035" s="9" customFormat="1" x14ac:dyDescent="0.25"/>
    <row r="1036" s="9" customFormat="1" x14ac:dyDescent="0.25"/>
    <row r="1037" s="9" customFormat="1" x14ac:dyDescent="0.25"/>
    <row r="1038" s="9" customFormat="1" x14ac:dyDescent="0.25"/>
    <row r="1039" s="9" customFormat="1" x14ac:dyDescent="0.25"/>
    <row r="1040" s="9" customFormat="1" x14ac:dyDescent="0.25"/>
    <row r="1041" s="9" customFormat="1" x14ac:dyDescent="0.25"/>
    <row r="1042" s="9" customFormat="1" x14ac:dyDescent="0.25"/>
    <row r="1043" s="9" customFormat="1" x14ac:dyDescent="0.25"/>
    <row r="1044" s="9" customFormat="1" x14ac:dyDescent="0.25"/>
    <row r="1045" s="9" customFormat="1" x14ac:dyDescent="0.25"/>
    <row r="1046" s="9" customFormat="1" x14ac:dyDescent="0.25"/>
    <row r="1047" s="9" customFormat="1" x14ac:dyDescent="0.25"/>
    <row r="1048" s="9" customFormat="1" x14ac:dyDescent="0.25"/>
    <row r="1049" s="9" customFormat="1" x14ac:dyDescent="0.25"/>
    <row r="1050" s="9" customFormat="1" x14ac:dyDescent="0.25"/>
    <row r="1051" s="9" customFormat="1" x14ac:dyDescent="0.25"/>
    <row r="1052" s="9" customFormat="1" x14ac:dyDescent="0.25"/>
    <row r="1053" s="9" customFormat="1" x14ac:dyDescent="0.25"/>
    <row r="1054" s="9" customFormat="1" x14ac:dyDescent="0.25"/>
    <row r="1055" s="9" customFormat="1" x14ac:dyDescent="0.25"/>
    <row r="1056" s="9" customFormat="1" x14ac:dyDescent="0.25"/>
    <row r="1057" s="9" customFormat="1" x14ac:dyDescent="0.25"/>
    <row r="1058" s="9" customFormat="1" x14ac:dyDescent="0.25"/>
    <row r="1059" s="9" customFormat="1" x14ac:dyDescent="0.25"/>
    <row r="1060" s="9" customFormat="1" x14ac:dyDescent="0.25"/>
    <row r="1061" s="9" customFormat="1" x14ac:dyDescent="0.25"/>
    <row r="1062" s="9" customFormat="1" x14ac:dyDescent="0.25"/>
    <row r="1063" s="9" customFormat="1" x14ac:dyDescent="0.25"/>
    <row r="1064" s="9" customFormat="1" x14ac:dyDescent="0.25"/>
    <row r="1065" s="9" customFormat="1" x14ac:dyDescent="0.25"/>
    <row r="1066" s="9" customFormat="1" x14ac:dyDescent="0.25"/>
    <row r="1067" s="9" customFormat="1" x14ac:dyDescent="0.25"/>
    <row r="1068" s="9" customFormat="1" x14ac:dyDescent="0.25"/>
    <row r="1069" s="9" customFormat="1" x14ac:dyDescent="0.25"/>
    <row r="1070" s="9" customFormat="1" x14ac:dyDescent="0.25"/>
    <row r="1071" s="9" customFormat="1" x14ac:dyDescent="0.25"/>
    <row r="1072" s="9" customFormat="1" x14ac:dyDescent="0.25"/>
    <row r="1073" s="9" customFormat="1" x14ac:dyDescent="0.25"/>
    <row r="1074" s="9" customFormat="1" x14ac:dyDescent="0.25"/>
    <row r="1075" s="9" customFormat="1" x14ac:dyDescent="0.25"/>
    <row r="1076" s="9" customFormat="1" x14ac:dyDescent="0.25"/>
    <row r="1077" s="9" customFormat="1" x14ac:dyDescent="0.25"/>
    <row r="1078" s="9" customFormat="1" x14ac:dyDescent="0.25"/>
    <row r="1079" s="9" customFormat="1" x14ac:dyDescent="0.25"/>
    <row r="1080" s="9" customFormat="1" x14ac:dyDescent="0.25"/>
    <row r="1081" s="9" customFormat="1" x14ac:dyDescent="0.25"/>
    <row r="1082" s="9" customFormat="1" x14ac:dyDescent="0.25"/>
    <row r="1083" s="9" customFormat="1" x14ac:dyDescent="0.25"/>
    <row r="1084" s="9" customFormat="1" x14ac:dyDescent="0.25"/>
    <row r="1085" s="9" customFormat="1" x14ac:dyDescent="0.25"/>
    <row r="1086" s="9" customFormat="1" x14ac:dyDescent="0.25"/>
    <row r="1087" s="9" customFormat="1" x14ac:dyDescent="0.25"/>
    <row r="1088" s="9" customFormat="1" x14ac:dyDescent="0.25"/>
    <row r="1089" s="9" customFormat="1" x14ac:dyDescent="0.25"/>
    <row r="1090" s="9" customFormat="1" x14ac:dyDescent="0.25"/>
    <row r="1091" s="9" customFormat="1" x14ac:dyDescent="0.25"/>
    <row r="1092" s="9" customFormat="1" x14ac:dyDescent="0.25"/>
    <row r="1093" s="9" customFormat="1" x14ac:dyDescent="0.25"/>
    <row r="1094" s="9" customFormat="1" x14ac:dyDescent="0.25"/>
    <row r="1095" s="9" customFormat="1" x14ac:dyDescent="0.25"/>
    <row r="1096" s="9" customFormat="1" x14ac:dyDescent="0.25"/>
    <row r="1097" s="9" customFormat="1" x14ac:dyDescent="0.25"/>
    <row r="1098" s="9" customFormat="1" x14ac:dyDescent="0.25"/>
    <row r="1099" s="9" customFormat="1" x14ac:dyDescent="0.25"/>
    <row r="1100" s="9" customFormat="1" x14ac:dyDescent="0.25"/>
    <row r="1101" s="9" customFormat="1" x14ac:dyDescent="0.25"/>
    <row r="1102" s="9" customFormat="1" x14ac:dyDescent="0.25"/>
    <row r="1103" s="9" customFormat="1" x14ac:dyDescent="0.25"/>
    <row r="1104" s="9" customFormat="1" x14ac:dyDescent="0.25"/>
    <row r="1105" s="9" customFormat="1" x14ac:dyDescent="0.25"/>
    <row r="1106" s="9" customFormat="1" x14ac:dyDescent="0.25"/>
    <row r="1107" s="9" customFormat="1" x14ac:dyDescent="0.25"/>
    <row r="1108" s="9" customFormat="1" x14ac:dyDescent="0.25"/>
    <row r="1109" s="9" customFormat="1" x14ac:dyDescent="0.25"/>
    <row r="1110" s="9" customFormat="1" x14ac:dyDescent="0.25"/>
    <row r="1111" s="9" customFormat="1" x14ac:dyDescent="0.25"/>
    <row r="1112" s="9" customFormat="1" x14ac:dyDescent="0.25"/>
    <row r="1113" s="9" customFormat="1" x14ac:dyDescent="0.25"/>
    <row r="1114" s="9" customFormat="1" x14ac:dyDescent="0.25"/>
    <row r="1115" s="9" customFormat="1" x14ac:dyDescent="0.25"/>
    <row r="1116" s="9" customFormat="1" x14ac:dyDescent="0.25"/>
    <row r="1117" s="9" customFormat="1" x14ac:dyDescent="0.25"/>
    <row r="1118" s="9" customFormat="1" x14ac:dyDescent="0.25"/>
    <row r="1119" s="9" customFormat="1" x14ac:dyDescent="0.25"/>
    <row r="1120" s="9" customFormat="1" x14ac:dyDescent="0.25"/>
    <row r="1121" s="9" customFormat="1" x14ac:dyDescent="0.25"/>
    <row r="1122" s="9" customFormat="1" x14ac:dyDescent="0.25"/>
    <row r="1123" s="9" customFormat="1" x14ac:dyDescent="0.25"/>
    <row r="1124" s="9" customFormat="1" x14ac:dyDescent="0.25"/>
    <row r="1125" s="9" customFormat="1" x14ac:dyDescent="0.25"/>
    <row r="1126" s="9" customFormat="1" x14ac:dyDescent="0.25"/>
    <row r="1127" s="9" customFormat="1" x14ac:dyDescent="0.25"/>
    <row r="1128" s="9" customFormat="1" x14ac:dyDescent="0.25"/>
    <row r="1129" s="9" customFormat="1" x14ac:dyDescent="0.25"/>
    <row r="1130" s="9" customFormat="1" x14ac:dyDescent="0.25"/>
    <row r="1131" s="9" customFormat="1" x14ac:dyDescent="0.25"/>
    <row r="1132" s="9" customFormat="1" x14ac:dyDescent="0.25"/>
    <row r="1133" s="9" customFormat="1" x14ac:dyDescent="0.25"/>
    <row r="1134" s="9" customFormat="1" x14ac:dyDescent="0.25"/>
    <row r="1135" s="9" customFormat="1" x14ac:dyDescent="0.25"/>
    <row r="1136" s="9" customFormat="1" x14ac:dyDescent="0.25"/>
    <row r="1137" s="9" customFormat="1" x14ac:dyDescent="0.25"/>
    <row r="1138" s="9" customFormat="1" x14ac:dyDescent="0.25"/>
    <row r="1139" s="9" customFormat="1" x14ac:dyDescent="0.25"/>
    <row r="1140" s="9" customFormat="1" x14ac:dyDescent="0.25"/>
    <row r="1141" s="9" customFormat="1" x14ac:dyDescent="0.25"/>
    <row r="1142" s="9" customFormat="1" x14ac:dyDescent="0.25"/>
    <row r="1143" s="9" customFormat="1" x14ac:dyDescent="0.25"/>
    <row r="1144" s="9" customFormat="1" x14ac:dyDescent="0.25"/>
    <row r="1145" s="9" customFormat="1" x14ac:dyDescent="0.25"/>
    <row r="1146" s="9" customFormat="1" x14ac:dyDescent="0.25"/>
    <row r="1147" s="9" customFormat="1" x14ac:dyDescent="0.25"/>
    <row r="1148" s="9" customFormat="1" x14ac:dyDescent="0.25"/>
    <row r="1149" s="9" customFormat="1" x14ac:dyDescent="0.25"/>
    <row r="1150" s="9" customFormat="1" x14ac:dyDescent="0.25"/>
    <row r="1151" s="9" customFormat="1" x14ac:dyDescent="0.25"/>
    <row r="1152" s="9" customFormat="1" x14ac:dyDescent="0.25"/>
    <row r="1153" s="9" customFormat="1" x14ac:dyDescent="0.25"/>
    <row r="1154" s="9" customFormat="1" x14ac:dyDescent="0.25"/>
    <row r="1155" s="9" customFormat="1" x14ac:dyDescent="0.25"/>
    <row r="1156" s="9" customFormat="1" x14ac:dyDescent="0.25"/>
    <row r="1157" s="9" customFormat="1" x14ac:dyDescent="0.25"/>
    <row r="1158" s="9" customFormat="1" x14ac:dyDescent="0.25"/>
    <row r="1159" s="9" customFormat="1" x14ac:dyDescent="0.25"/>
    <row r="1160" s="9" customFormat="1" x14ac:dyDescent="0.25"/>
    <row r="1161" s="9" customFormat="1" x14ac:dyDescent="0.25"/>
    <row r="1162" s="9" customFormat="1" x14ac:dyDescent="0.25"/>
    <row r="1163" s="9" customFormat="1" x14ac:dyDescent="0.25"/>
    <row r="1164" s="9" customFormat="1" x14ac:dyDescent="0.25"/>
    <row r="1165" s="9" customFormat="1" x14ac:dyDescent="0.25"/>
    <row r="1166" s="9" customFormat="1" x14ac:dyDescent="0.25"/>
    <row r="1167" s="9" customFormat="1" x14ac:dyDescent="0.25"/>
    <row r="1168" s="9" customFormat="1" x14ac:dyDescent="0.25"/>
    <row r="1169" s="9" customFormat="1" x14ac:dyDescent="0.25"/>
    <row r="1170" s="9" customFormat="1" x14ac:dyDescent="0.25"/>
    <row r="1171" s="9" customFormat="1" x14ac:dyDescent="0.25"/>
    <row r="1172" s="9" customFormat="1" x14ac:dyDescent="0.25"/>
    <row r="1173" s="9" customFormat="1" x14ac:dyDescent="0.25"/>
    <row r="1174" s="9" customFormat="1" x14ac:dyDescent="0.25"/>
    <row r="1175" s="9" customFormat="1" x14ac:dyDescent="0.25"/>
    <row r="1176" s="9" customFormat="1" x14ac:dyDescent="0.25"/>
    <row r="1177" s="9" customFormat="1" x14ac:dyDescent="0.25"/>
    <row r="1178" s="9" customFormat="1" x14ac:dyDescent="0.25"/>
    <row r="1179" s="9" customFormat="1" x14ac:dyDescent="0.25"/>
    <row r="1180" s="9" customFormat="1" x14ac:dyDescent="0.25"/>
    <row r="1181" s="9" customFormat="1" x14ac:dyDescent="0.25"/>
    <row r="1182" s="9" customFormat="1" x14ac:dyDescent="0.25"/>
    <row r="1183" s="9" customFormat="1" x14ac:dyDescent="0.25"/>
    <row r="1184" s="9" customFormat="1" x14ac:dyDescent="0.25"/>
    <row r="1185" s="9" customFormat="1" x14ac:dyDescent="0.25"/>
    <row r="1186" s="9" customFormat="1" x14ac:dyDescent="0.25"/>
    <row r="1187" s="9" customFormat="1" x14ac:dyDescent="0.25"/>
    <row r="1188" s="9" customFormat="1" x14ac:dyDescent="0.25"/>
    <row r="1189" s="9" customFormat="1" x14ac:dyDescent="0.25"/>
    <row r="1190" s="9" customFormat="1" x14ac:dyDescent="0.25"/>
    <row r="1191" s="9" customFormat="1" x14ac:dyDescent="0.25"/>
    <row r="1192" s="9" customFormat="1" x14ac:dyDescent="0.25"/>
    <row r="1193" s="9" customFormat="1" x14ac:dyDescent="0.25"/>
    <row r="1194" s="9" customFormat="1" x14ac:dyDescent="0.25"/>
    <row r="1195" s="9" customFormat="1" x14ac:dyDescent="0.25"/>
    <row r="1196" s="9" customFormat="1" x14ac:dyDescent="0.25"/>
    <row r="1197" s="9" customFormat="1" x14ac:dyDescent="0.25"/>
    <row r="1198" s="9" customFormat="1" x14ac:dyDescent="0.25"/>
    <row r="1199" s="9" customFormat="1" x14ac:dyDescent="0.25"/>
    <row r="1200" s="9" customFormat="1" x14ac:dyDescent="0.25"/>
  </sheetData>
  <sheetProtection algorithmName="SHA-512" hashValue="6CyoJHEEMoIJIwGgBHh4Qlu/BDLwpLuoV68X26cW4jBZejSG+DsTy3D24QqZh3m+bsGJRg2zmdrsRFjq7p6pgA==" saltValue="XL/i2iC+/WNY6PUiFuJftw==" spinCount="100000" sheet="1" objects="1" scenarios="1"/>
  <mergeCells count="9">
    <mergeCell ref="B22:F22"/>
    <mergeCell ref="B23:F23"/>
    <mergeCell ref="B48:C48"/>
    <mergeCell ref="D48:F48"/>
    <mergeCell ref="B28:F29"/>
    <mergeCell ref="B33:C35"/>
    <mergeCell ref="E33:F35"/>
    <mergeCell ref="B38:C40"/>
    <mergeCell ref="E38:F40"/>
  </mergeCells>
  <hyperlinks>
    <hyperlink ref="B48" r:id="rId1" xr:uid="{31F28152-4CE4-4474-B474-3ECFCC418C1D}"/>
    <hyperlink ref="D48" r:id="rId2" xr:uid="{0650E484-A049-4449-802B-00858793BEB1}"/>
    <hyperlink ref="B33:C35" location="'Muro Sencillo'!A1" display="MURO SENCILLO" xr:uid="{2F536EA6-64D4-4A84-AA81-71569F09A42B}"/>
    <hyperlink ref="E33:F35" location="'Muro placa Rh 1 Cara'!A1" display="MURO INTERIORES PLACA RH 1 CARA" xr:uid="{3E08F88A-3140-4C31-9A59-CD7AFE89CB51}"/>
    <hyperlink ref="B38:C40" location="'Revoque en seco'!A1" display="REVOQUE EN SECO" xr:uid="{AF7D0816-4483-43D8-932D-22817E10ED80}"/>
    <hyperlink ref="E38:F40" location="'Cielo raso'!A1" display="CIELO RASO" xr:uid="{8E4C0612-B427-4462-AFA8-763A4AF621CD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37DF2-57B8-450C-A13E-66BD9672E2E1}">
  <sheetPr>
    <pageSetUpPr fitToPage="1"/>
  </sheetPr>
  <dimension ref="C6:Q83"/>
  <sheetViews>
    <sheetView showGridLines="0" zoomScale="60" zoomScaleNormal="60" workbookViewId="0">
      <selection activeCell="H6" sqref="H6:H8"/>
    </sheetView>
  </sheetViews>
  <sheetFormatPr baseColWidth="10" defaultRowHeight="15" x14ac:dyDescent="0.25"/>
  <cols>
    <col min="2" max="2" width="3.85546875" customWidth="1"/>
    <col min="3" max="3" width="3" customWidth="1"/>
    <col min="4" max="4" width="55.85546875" bestFit="1" customWidth="1"/>
    <col min="5" max="5" width="21.140625" bestFit="1" customWidth="1"/>
    <col min="6" max="6" width="27.42578125" bestFit="1" customWidth="1"/>
    <col min="7" max="7" width="12.42578125" customWidth="1"/>
    <col min="8" max="8" width="15.28515625" bestFit="1" customWidth="1"/>
    <col min="9" max="9" width="15.140625" bestFit="1" customWidth="1"/>
    <col min="10" max="10" width="3.7109375" customWidth="1"/>
  </cols>
  <sheetData>
    <row r="6" spans="3:17" ht="18.75" customHeight="1" x14ac:dyDescent="0.25">
      <c r="D6" s="56"/>
      <c r="E6" s="56"/>
      <c r="H6" s="70" t="s">
        <v>104</v>
      </c>
    </row>
    <row r="7" spans="3:17" ht="15" customHeight="1" x14ac:dyDescent="0.25">
      <c r="D7" s="56"/>
      <c r="E7" s="56"/>
      <c r="H7" s="70"/>
    </row>
    <row r="8" spans="3:17" ht="15" customHeight="1" x14ac:dyDescent="0.25">
      <c r="D8" s="56"/>
      <c r="E8" s="56"/>
      <c r="H8" s="70"/>
    </row>
    <row r="9" spans="3:17" ht="15" customHeight="1" x14ac:dyDescent="0.25">
      <c r="D9" s="49"/>
      <c r="E9" s="49"/>
    </row>
    <row r="10" spans="3:17" ht="15" customHeight="1" x14ac:dyDescent="0.25">
      <c r="D10" s="49"/>
      <c r="E10" s="49"/>
    </row>
    <row r="11" spans="3:17" ht="30" customHeight="1" x14ac:dyDescent="0.25">
      <c r="D11" s="54" t="s">
        <v>91</v>
      </c>
      <c r="E11" s="54"/>
      <c r="F11" s="54"/>
      <c r="G11" s="54"/>
      <c r="H11" s="54"/>
      <c r="I11" s="54"/>
    </row>
    <row r="12" spans="3:17" ht="18.75" x14ac:dyDescent="0.3">
      <c r="J12" s="51"/>
      <c r="K12" s="51"/>
      <c r="L12" s="51"/>
      <c r="M12" s="51"/>
      <c r="N12" s="51"/>
      <c r="O12" s="51"/>
    </row>
    <row r="14" spans="3:17" x14ac:dyDescent="0.25">
      <c r="C14" s="31"/>
      <c r="D14" s="31"/>
      <c r="E14" s="31"/>
      <c r="F14" s="1"/>
      <c r="G14" s="1"/>
      <c r="H14" s="1"/>
      <c r="I14" s="1"/>
      <c r="J14" s="9"/>
      <c r="K14" s="9"/>
      <c r="L14" s="9"/>
      <c r="M14" s="9"/>
      <c r="N14" s="9"/>
      <c r="O14" s="9"/>
      <c r="P14" s="9"/>
      <c r="Q14" s="9"/>
    </row>
    <row r="15" spans="3:17" ht="15.75" x14ac:dyDescent="0.3">
      <c r="C15" s="47" t="s">
        <v>40</v>
      </c>
      <c r="D15" s="32" t="s">
        <v>0</v>
      </c>
      <c r="E15" s="31"/>
      <c r="F15" s="2"/>
      <c r="G15" s="2"/>
      <c r="H15" s="2"/>
      <c r="I15" s="1"/>
      <c r="J15" s="9"/>
      <c r="K15" s="9"/>
      <c r="L15" s="9"/>
      <c r="M15" s="9"/>
      <c r="N15" s="9"/>
      <c r="O15" s="9"/>
      <c r="P15" s="9"/>
      <c r="Q15" s="9"/>
    </row>
    <row r="16" spans="3:17" ht="15.75" x14ac:dyDescent="0.3">
      <c r="C16" s="47" t="s">
        <v>41</v>
      </c>
      <c r="D16" s="32" t="s">
        <v>0</v>
      </c>
      <c r="E16" s="31"/>
      <c r="F16" s="2"/>
      <c r="G16" s="2"/>
      <c r="H16" s="2"/>
      <c r="I16" s="1"/>
      <c r="J16" s="9"/>
      <c r="K16" s="9"/>
      <c r="L16" s="9"/>
      <c r="M16" s="9"/>
      <c r="N16" s="9"/>
      <c r="O16" s="9"/>
      <c r="P16" s="9"/>
      <c r="Q16" s="9"/>
    </row>
    <row r="17" spans="3:17" ht="15.75" x14ac:dyDescent="0.3">
      <c r="C17" s="47" t="s">
        <v>42</v>
      </c>
      <c r="D17" s="32" t="s">
        <v>44</v>
      </c>
      <c r="E17" s="31"/>
      <c r="F17" s="2"/>
      <c r="G17" s="2"/>
      <c r="H17" s="2"/>
      <c r="I17" s="1"/>
      <c r="J17" s="9"/>
      <c r="K17" s="9"/>
      <c r="L17" s="9"/>
      <c r="M17" s="9"/>
      <c r="N17" s="9"/>
      <c r="O17" s="9"/>
      <c r="P17" s="9"/>
      <c r="Q17" s="9"/>
    </row>
    <row r="18" spans="3:17" ht="15.75" x14ac:dyDescent="0.3">
      <c r="C18" s="47" t="s">
        <v>43</v>
      </c>
      <c r="D18" s="32" t="s">
        <v>1</v>
      </c>
      <c r="E18" s="31"/>
      <c r="F18" s="2"/>
      <c r="G18" s="2"/>
      <c r="H18" s="2"/>
      <c r="I18" s="1"/>
      <c r="J18" s="9"/>
      <c r="K18" s="9"/>
      <c r="L18" s="9"/>
      <c r="M18" s="9"/>
      <c r="N18" s="9"/>
      <c r="O18" s="9"/>
      <c r="P18" s="9"/>
      <c r="Q18" s="9"/>
    </row>
    <row r="19" spans="3:17" ht="15.75" x14ac:dyDescent="0.3">
      <c r="C19" s="47" t="s">
        <v>64</v>
      </c>
      <c r="D19" s="32" t="s">
        <v>33</v>
      </c>
      <c r="E19" s="31"/>
      <c r="F19" s="3"/>
      <c r="G19" s="2"/>
      <c r="H19" s="2"/>
      <c r="I19" s="1"/>
      <c r="J19" s="9"/>
      <c r="K19" s="9"/>
      <c r="L19" s="9"/>
      <c r="M19" s="9"/>
      <c r="N19" s="9"/>
      <c r="O19" s="9"/>
      <c r="P19" s="9"/>
      <c r="Q19" s="9"/>
    </row>
    <row r="20" spans="3:17" ht="15.75" x14ac:dyDescent="0.3">
      <c r="C20" s="47" t="s">
        <v>65</v>
      </c>
      <c r="D20" s="32" t="s">
        <v>34</v>
      </c>
      <c r="E20" s="31"/>
      <c r="F20" s="3"/>
      <c r="G20" s="2"/>
      <c r="H20" s="2"/>
      <c r="I20" s="1"/>
      <c r="J20" s="9"/>
      <c r="K20" s="9"/>
      <c r="L20" s="9"/>
      <c r="M20" s="9"/>
      <c r="N20" s="9"/>
      <c r="O20" s="9"/>
      <c r="P20" s="9"/>
      <c r="Q20" s="9"/>
    </row>
    <row r="21" spans="3:17" ht="15.75" x14ac:dyDescent="0.3">
      <c r="C21" s="32"/>
      <c r="D21" s="31"/>
      <c r="E21" s="31"/>
      <c r="F21" s="1"/>
      <c r="G21" s="1"/>
      <c r="H21" s="1"/>
      <c r="I21" s="1"/>
      <c r="J21" s="9"/>
      <c r="K21" s="9"/>
      <c r="L21" s="9"/>
      <c r="M21" s="9"/>
      <c r="N21" s="9"/>
      <c r="O21" s="9"/>
      <c r="P21" s="9"/>
      <c r="Q21" s="9"/>
    </row>
    <row r="22" spans="3:17" ht="18.75" x14ac:dyDescent="0.3">
      <c r="C22" s="31"/>
      <c r="D22" s="31"/>
      <c r="E22" s="31"/>
      <c r="F22" s="7"/>
      <c r="G22" s="7"/>
      <c r="H22" s="7"/>
      <c r="I22" s="7"/>
      <c r="J22" s="8"/>
      <c r="K22" s="9"/>
      <c r="L22" s="9"/>
      <c r="M22" s="9"/>
      <c r="N22" s="9"/>
      <c r="O22" s="9"/>
      <c r="P22" s="9"/>
      <c r="Q22" s="9"/>
    </row>
    <row r="25" spans="3:17" ht="15.75" x14ac:dyDescent="0.3">
      <c r="C25" s="31"/>
      <c r="D25" s="30" t="s">
        <v>2</v>
      </c>
      <c r="E25" s="30" t="s">
        <v>3</v>
      </c>
      <c r="F25" s="30" t="s">
        <v>39</v>
      </c>
      <c r="G25" s="30" t="s">
        <v>4</v>
      </c>
      <c r="H25" s="30" t="s">
        <v>5</v>
      </c>
      <c r="I25" s="30" t="s">
        <v>6</v>
      </c>
    </row>
    <row r="26" spans="3:17" x14ac:dyDescent="0.25">
      <c r="D26" t="s">
        <v>35</v>
      </c>
      <c r="E26" t="s">
        <v>7</v>
      </c>
      <c r="F26" s="10" t="s">
        <v>8</v>
      </c>
      <c r="G26" s="71">
        <v>10058.48322147647</v>
      </c>
      <c r="H26" s="11">
        <v>1.05</v>
      </c>
      <c r="I26" s="4">
        <f t="shared" ref="I26:I37" si="0">+G26*H26</f>
        <v>10561.407382550295</v>
      </c>
    </row>
    <row r="27" spans="3:17" x14ac:dyDescent="0.25">
      <c r="D27" t="s">
        <v>35</v>
      </c>
      <c r="E27" t="s">
        <v>7</v>
      </c>
      <c r="F27" s="10" t="s">
        <v>8</v>
      </c>
      <c r="G27" s="71">
        <v>10058.48322147647</v>
      </c>
      <c r="H27" s="11">
        <v>1.05</v>
      </c>
      <c r="I27" s="4">
        <f t="shared" si="0"/>
        <v>10561.407382550295</v>
      </c>
    </row>
    <row r="28" spans="3:17" x14ac:dyDescent="0.25">
      <c r="D28" t="s">
        <v>9</v>
      </c>
      <c r="E28" t="s">
        <v>10</v>
      </c>
      <c r="F28" s="10" t="s">
        <v>11</v>
      </c>
      <c r="G28" s="71">
        <v>2791.4278688524582</v>
      </c>
      <c r="H28" s="11">
        <v>0.91256000000000004</v>
      </c>
      <c r="I28" s="4">
        <f t="shared" si="0"/>
        <v>2547.3454159999992</v>
      </c>
      <c r="K28" s="6"/>
    </row>
    <row r="29" spans="3:17" x14ac:dyDescent="0.25">
      <c r="D29" t="s">
        <v>36</v>
      </c>
      <c r="E29" t="s">
        <v>10</v>
      </c>
      <c r="F29" s="10" t="s">
        <v>11</v>
      </c>
      <c r="G29" s="71">
        <v>3227.3385245901636</v>
      </c>
      <c r="H29" s="11">
        <v>1.8544</v>
      </c>
      <c r="I29" s="4">
        <f t="shared" si="0"/>
        <v>5984.7765599999993</v>
      </c>
    </row>
    <row r="30" spans="3:17" x14ac:dyDescent="0.25">
      <c r="D30" t="s">
        <v>1</v>
      </c>
      <c r="E30" t="s">
        <v>12</v>
      </c>
      <c r="F30" s="10" t="s">
        <v>8</v>
      </c>
      <c r="G30" s="71">
        <v>13891.172324324323</v>
      </c>
      <c r="H30" s="11">
        <v>1.05</v>
      </c>
      <c r="I30" s="4">
        <f t="shared" si="0"/>
        <v>14585.730940540539</v>
      </c>
    </row>
    <row r="31" spans="3:17" x14ac:dyDescent="0.25">
      <c r="D31" t="s">
        <v>37</v>
      </c>
      <c r="E31" t="s">
        <v>13</v>
      </c>
      <c r="F31" s="10" t="s">
        <v>13</v>
      </c>
      <c r="G31" s="71">
        <v>58.547999999999981</v>
      </c>
      <c r="H31" s="11">
        <v>3</v>
      </c>
      <c r="I31" s="4">
        <f t="shared" si="0"/>
        <v>175.64399999999995</v>
      </c>
    </row>
    <row r="32" spans="3:17" x14ac:dyDescent="0.25">
      <c r="D32" t="s">
        <v>38</v>
      </c>
      <c r="E32" t="s">
        <v>13</v>
      </c>
      <c r="F32" s="10" t="s">
        <v>13</v>
      </c>
      <c r="G32" s="71">
        <v>26</v>
      </c>
      <c r="H32" s="11">
        <v>26</v>
      </c>
      <c r="I32" s="4">
        <f t="shared" si="0"/>
        <v>676</v>
      </c>
    </row>
    <row r="33" spans="4:9" x14ac:dyDescent="0.25">
      <c r="D33" t="s">
        <v>14</v>
      </c>
      <c r="E33" t="s">
        <v>13</v>
      </c>
      <c r="F33" s="10" t="s">
        <v>13</v>
      </c>
      <c r="G33" s="71">
        <v>302.49799999999999</v>
      </c>
      <c r="H33" s="11">
        <v>2</v>
      </c>
      <c r="I33" s="4">
        <f t="shared" si="0"/>
        <v>604.99599999999998</v>
      </c>
    </row>
    <row r="34" spans="4:9" x14ac:dyDescent="0.25">
      <c r="D34" t="s">
        <v>15</v>
      </c>
      <c r="E34" t="s">
        <v>16</v>
      </c>
      <c r="F34" s="10" t="s">
        <v>17</v>
      </c>
      <c r="G34" s="71">
        <v>5737.7039999999997</v>
      </c>
      <c r="H34" s="11">
        <v>0.91</v>
      </c>
      <c r="I34" s="4">
        <f t="shared" si="0"/>
        <v>5221.3106399999997</v>
      </c>
    </row>
    <row r="35" spans="4:9" x14ac:dyDescent="0.25">
      <c r="D35" t="s">
        <v>54</v>
      </c>
      <c r="E35" t="s">
        <v>8</v>
      </c>
      <c r="F35" s="10" t="s">
        <v>8</v>
      </c>
      <c r="G35" s="71">
        <v>16960</v>
      </c>
      <c r="H35" s="11">
        <v>1</v>
      </c>
      <c r="I35" s="4">
        <f t="shared" si="0"/>
        <v>16960</v>
      </c>
    </row>
    <row r="36" spans="4:9" x14ac:dyDescent="0.25">
      <c r="D36" t="s">
        <v>18</v>
      </c>
      <c r="E36" t="s">
        <v>8</v>
      </c>
      <c r="F36" s="10" t="s">
        <v>8</v>
      </c>
      <c r="G36" s="71">
        <v>2400</v>
      </c>
      <c r="H36" s="11">
        <v>1</v>
      </c>
      <c r="I36" s="4">
        <f t="shared" si="0"/>
        <v>2400</v>
      </c>
    </row>
    <row r="37" spans="4:9" x14ac:dyDescent="0.25">
      <c r="D37" t="s">
        <v>19</v>
      </c>
      <c r="E37" t="s">
        <v>8</v>
      </c>
      <c r="F37" s="10" t="s">
        <v>8</v>
      </c>
      <c r="G37" s="71">
        <v>1640</v>
      </c>
      <c r="H37" s="11">
        <v>1</v>
      </c>
      <c r="I37" s="4">
        <f t="shared" si="0"/>
        <v>1640</v>
      </c>
    </row>
    <row r="38" spans="4:9" ht="15.75" x14ac:dyDescent="0.3">
      <c r="D38" s="17" t="s">
        <v>20</v>
      </c>
      <c r="E38" s="18"/>
      <c r="F38" s="18"/>
      <c r="G38" s="19"/>
      <c r="H38" s="20"/>
      <c r="I38" s="21">
        <f>SUM(I26:I37)</f>
        <v>71918.61832164113</v>
      </c>
    </row>
    <row r="39" spans="4:9" ht="15.75" x14ac:dyDescent="0.3">
      <c r="D39" s="12"/>
      <c r="E39" s="13"/>
      <c r="F39" s="13"/>
      <c r="G39" s="14"/>
      <c r="H39" s="15"/>
      <c r="I39" s="16"/>
    </row>
    <row r="40" spans="4:9" x14ac:dyDescent="0.25">
      <c r="D40" t="s">
        <v>55</v>
      </c>
      <c r="E40" t="s">
        <v>21</v>
      </c>
      <c r="F40" t="s">
        <v>11</v>
      </c>
      <c r="G40" s="72">
        <v>150.87169066666664</v>
      </c>
      <c r="H40" s="11">
        <v>3.3</v>
      </c>
      <c r="I40" s="4">
        <f t="shared" ref="I40:I49" si="1">+G40*H40</f>
        <v>497.87657919999987</v>
      </c>
    </row>
    <row r="41" spans="4:9" x14ac:dyDescent="0.25">
      <c r="D41" t="s">
        <v>88</v>
      </c>
      <c r="E41" t="s">
        <v>23</v>
      </c>
      <c r="F41" t="s">
        <v>22</v>
      </c>
      <c r="G41" s="73">
        <f>+((46000/1.19)/28)*2</f>
        <v>2761.1044417767107</v>
      </c>
      <c r="H41" s="42">
        <f>+(1.86666666666667)*2</f>
        <v>3.7333333333333401</v>
      </c>
      <c r="I41" s="4">
        <f>+G41*H41</f>
        <v>10308.123249299739</v>
      </c>
    </row>
    <row r="42" spans="4:9" x14ac:dyDescent="0.25">
      <c r="D42" t="s">
        <v>24</v>
      </c>
      <c r="E42" t="s">
        <v>25</v>
      </c>
      <c r="F42" t="s">
        <v>17</v>
      </c>
      <c r="G42" s="71">
        <v>1967.9934399999997</v>
      </c>
      <c r="H42" s="11">
        <v>0.55000000000000004</v>
      </c>
      <c r="I42" s="4">
        <f t="shared" si="1"/>
        <v>1082.3963919999999</v>
      </c>
    </row>
    <row r="43" spans="4:9" x14ac:dyDescent="0.25">
      <c r="D43" t="s">
        <v>26</v>
      </c>
      <c r="E43" t="s">
        <v>11</v>
      </c>
      <c r="F43" t="s">
        <v>8</v>
      </c>
      <c r="G43" s="71">
        <v>2350</v>
      </c>
      <c r="H43" s="11">
        <v>1</v>
      </c>
      <c r="I43" s="4">
        <f>+G43*H43</f>
        <v>2350</v>
      </c>
    </row>
    <row r="44" spans="4:9" x14ac:dyDescent="0.25">
      <c r="D44" t="s">
        <v>27</v>
      </c>
      <c r="E44" t="s">
        <v>28</v>
      </c>
      <c r="F44" t="s">
        <v>28</v>
      </c>
      <c r="G44" s="71">
        <v>1803.2783999999997</v>
      </c>
      <c r="H44" s="11">
        <v>0.06</v>
      </c>
      <c r="I44" s="4">
        <f t="shared" si="1"/>
        <v>108.19670399999998</v>
      </c>
    </row>
    <row r="45" spans="4:9" x14ac:dyDescent="0.25">
      <c r="D45" t="s">
        <v>53</v>
      </c>
      <c r="E45" t="s">
        <v>8</v>
      </c>
      <c r="F45" t="s">
        <v>8</v>
      </c>
      <c r="G45" s="71">
        <v>12000</v>
      </c>
      <c r="H45" s="11">
        <v>1</v>
      </c>
      <c r="I45" s="4">
        <f t="shared" si="1"/>
        <v>12000</v>
      </c>
    </row>
    <row r="46" spans="4:9" ht="15.75" x14ac:dyDescent="0.3">
      <c r="D46" s="17" t="s">
        <v>29</v>
      </c>
      <c r="E46" s="22"/>
      <c r="F46" s="22"/>
      <c r="G46" s="23"/>
      <c r="H46" s="24"/>
      <c r="I46" s="25">
        <f>SUM(I40:I45)</f>
        <v>26346.592924499739</v>
      </c>
    </row>
    <row r="47" spans="4:9" ht="15.75" x14ac:dyDescent="0.3">
      <c r="D47" s="12"/>
      <c r="E47" s="26"/>
      <c r="F47" s="26"/>
      <c r="G47" s="27"/>
      <c r="H47" s="28"/>
      <c r="I47" s="29"/>
    </row>
    <row r="48" spans="4:9" x14ac:dyDescent="0.25">
      <c r="D48" t="s">
        <v>56</v>
      </c>
      <c r="E48" t="s">
        <v>30</v>
      </c>
      <c r="F48" t="s">
        <v>31</v>
      </c>
      <c r="G48" s="73">
        <f>+(148000/5)</f>
        <v>29600</v>
      </c>
      <c r="H48" s="11">
        <v>1.32</v>
      </c>
      <c r="I48" s="4">
        <f>+G48*H48</f>
        <v>39072</v>
      </c>
    </row>
    <row r="49" spans="4:9" x14ac:dyDescent="0.25">
      <c r="D49" t="s">
        <v>32</v>
      </c>
      <c r="E49" t="s">
        <v>8</v>
      </c>
      <c r="F49" t="s">
        <v>8</v>
      </c>
      <c r="G49" s="73">
        <f>4000*1.5</f>
        <v>6000</v>
      </c>
      <c r="H49" s="11">
        <v>1</v>
      </c>
      <c r="I49" s="4">
        <f t="shared" si="1"/>
        <v>6000</v>
      </c>
    </row>
    <row r="50" spans="4:9" ht="15.75" x14ac:dyDescent="0.3">
      <c r="D50" s="17" t="s">
        <v>45</v>
      </c>
      <c r="E50" s="17"/>
      <c r="F50" s="17"/>
      <c r="G50" s="22"/>
      <c r="H50" s="33"/>
      <c r="I50" s="21">
        <f>SUM(I48:I49)</f>
        <v>45072</v>
      </c>
    </row>
    <row r="51" spans="4:9" x14ac:dyDescent="0.25">
      <c r="I51" s="5"/>
    </row>
    <row r="52" spans="4:9" ht="18.75" x14ac:dyDescent="0.3">
      <c r="F52" s="34"/>
      <c r="G52" s="34"/>
      <c r="H52" s="34" t="s">
        <v>46</v>
      </c>
      <c r="I52" s="35">
        <f>+I50+I46+I38</f>
        <v>143337.21124614088</v>
      </c>
    </row>
    <row r="53" spans="4:9" x14ac:dyDescent="0.25">
      <c r="F53" s="36"/>
      <c r="G53" s="37" t="s">
        <v>47</v>
      </c>
      <c r="H53" s="75">
        <v>0.05</v>
      </c>
      <c r="I53" s="38">
        <f>+$I$52*H53</f>
        <v>7166.8605623070443</v>
      </c>
    </row>
    <row r="54" spans="4:9" x14ac:dyDescent="0.25">
      <c r="F54" s="36"/>
      <c r="G54" s="37" t="s">
        <v>48</v>
      </c>
      <c r="H54" s="75">
        <v>0.05</v>
      </c>
      <c r="I54" s="38">
        <f t="shared" ref="I54:I55" si="2">+$I$52*H54</f>
        <v>7166.8605623070443</v>
      </c>
    </row>
    <row r="55" spans="4:9" x14ac:dyDescent="0.25">
      <c r="F55" s="36"/>
      <c r="G55" s="37" t="s">
        <v>49</v>
      </c>
      <c r="H55" s="75">
        <v>0.05</v>
      </c>
      <c r="I55" s="38">
        <f t="shared" si="2"/>
        <v>7166.8605623070443</v>
      </c>
    </row>
    <row r="56" spans="4:9" x14ac:dyDescent="0.25">
      <c r="F56" s="36"/>
      <c r="G56" s="37" t="s">
        <v>50</v>
      </c>
      <c r="H56" s="76">
        <v>0.19</v>
      </c>
      <c r="I56" s="38">
        <f>I55*H56</f>
        <v>1361.7035068383384</v>
      </c>
    </row>
    <row r="57" spans="4:9" x14ac:dyDescent="0.25">
      <c r="F57" s="36"/>
      <c r="G57" s="36"/>
      <c r="H57" s="36"/>
      <c r="I57" s="39"/>
    </row>
    <row r="58" spans="4:9" ht="18.75" x14ac:dyDescent="0.3">
      <c r="F58" s="34"/>
      <c r="G58" s="34"/>
      <c r="H58" s="34" t="s">
        <v>51</v>
      </c>
      <c r="I58" s="40">
        <f>SUM(I51:I57)</f>
        <v>166199.49643990031</v>
      </c>
    </row>
    <row r="59" spans="4:9" x14ac:dyDescent="0.25">
      <c r="G59" s="55" t="s">
        <v>52</v>
      </c>
      <c r="H59" s="55"/>
      <c r="I59" s="55"/>
    </row>
    <row r="60" spans="4:9" x14ac:dyDescent="0.25">
      <c r="I60" s="5"/>
    </row>
    <row r="61" spans="4:9" x14ac:dyDescent="0.25">
      <c r="I61" s="5"/>
    </row>
    <row r="62" spans="4:9" x14ac:dyDescent="0.25">
      <c r="I62" s="5"/>
    </row>
    <row r="63" spans="4:9" x14ac:dyDescent="0.25">
      <c r="I63" s="5"/>
    </row>
    <row r="64" spans="4:9" x14ac:dyDescent="0.25">
      <c r="I64" s="5"/>
    </row>
    <row r="65" spans="9:9" x14ac:dyDescent="0.25">
      <c r="I65" s="41"/>
    </row>
    <row r="66" spans="9:9" x14ac:dyDescent="0.25">
      <c r="I66" s="5"/>
    </row>
    <row r="67" spans="9:9" x14ac:dyDescent="0.25">
      <c r="I67" s="5"/>
    </row>
    <row r="68" spans="9:9" x14ac:dyDescent="0.25">
      <c r="I68" s="5"/>
    </row>
    <row r="69" spans="9:9" x14ac:dyDescent="0.25">
      <c r="I69" s="5"/>
    </row>
    <row r="70" spans="9:9" x14ac:dyDescent="0.25">
      <c r="I70" s="5"/>
    </row>
    <row r="71" spans="9:9" x14ac:dyDescent="0.25">
      <c r="I71" s="5"/>
    </row>
    <row r="72" spans="9:9" x14ac:dyDescent="0.25">
      <c r="I72" s="5"/>
    </row>
    <row r="73" spans="9:9" x14ac:dyDescent="0.25">
      <c r="I73" s="5"/>
    </row>
    <row r="74" spans="9:9" x14ac:dyDescent="0.25">
      <c r="I74" s="5"/>
    </row>
    <row r="75" spans="9:9" x14ac:dyDescent="0.25">
      <c r="I75" s="5"/>
    </row>
    <row r="76" spans="9:9" x14ac:dyDescent="0.25">
      <c r="I76" s="5"/>
    </row>
    <row r="77" spans="9:9" x14ac:dyDescent="0.25">
      <c r="I77" s="5"/>
    </row>
    <row r="78" spans="9:9" x14ac:dyDescent="0.25">
      <c r="I78" s="5"/>
    </row>
    <row r="79" spans="9:9" x14ac:dyDescent="0.25">
      <c r="I79" s="5"/>
    </row>
    <row r="80" spans="9:9" x14ac:dyDescent="0.25">
      <c r="I80" s="5"/>
    </row>
    <row r="81" spans="9:9" x14ac:dyDescent="0.25">
      <c r="I81" s="5"/>
    </row>
    <row r="82" spans="9:9" x14ac:dyDescent="0.25">
      <c r="I82" s="5"/>
    </row>
    <row r="83" spans="9:9" x14ac:dyDescent="0.25">
      <c r="I83" s="5"/>
    </row>
  </sheetData>
  <sheetProtection algorithmName="SHA-512" hashValue="eq2kK9pGpvlKA25PZPsUuqrqsfD6XvJfZ/B17ilwWB6Gv3/P90pH/RDxcggVywTLPxh4le4P6uRLGs+rVf7jIA==" saltValue="kPw0aDNuOiu735Mao4Jq6g==" spinCount="100000" sheet="1" objects="1" scenarios="1"/>
  <mergeCells count="4">
    <mergeCell ref="D11:I11"/>
    <mergeCell ref="G59:I59"/>
    <mergeCell ref="D6:E8"/>
    <mergeCell ref="H6:H8"/>
  </mergeCells>
  <hyperlinks>
    <hyperlink ref="H6:H8" location="Menú!A1" display="MENU" xr:uid="{7A87D42D-4E3D-4A7D-8C19-8C60DF9FEC9D}"/>
  </hyperlinks>
  <pageMargins left="0" right="0" top="0" bottom="0" header="0" footer="0"/>
  <pageSetup scale="42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3210D-021D-4FFC-BBD6-5E8DF11D069F}">
  <sheetPr>
    <pageSetUpPr fitToPage="1"/>
  </sheetPr>
  <dimension ref="C6:Q86"/>
  <sheetViews>
    <sheetView showGridLines="0" zoomScale="60" zoomScaleNormal="60" workbookViewId="0">
      <selection activeCell="H6" sqref="H6:H8"/>
    </sheetView>
  </sheetViews>
  <sheetFormatPr baseColWidth="10" defaultRowHeight="15" x14ac:dyDescent="0.25"/>
  <cols>
    <col min="2" max="2" width="4" customWidth="1"/>
    <col min="3" max="3" width="3" customWidth="1"/>
    <col min="4" max="4" width="55.85546875" bestFit="1" customWidth="1"/>
    <col min="5" max="5" width="21.140625" bestFit="1" customWidth="1"/>
    <col min="6" max="6" width="27.42578125" bestFit="1" customWidth="1"/>
    <col min="7" max="7" width="12.42578125" customWidth="1"/>
    <col min="8" max="8" width="15.28515625" bestFit="1" customWidth="1"/>
    <col min="9" max="9" width="15.140625" bestFit="1" customWidth="1"/>
    <col min="10" max="10" width="4.85546875" customWidth="1"/>
    <col min="11" max="11" width="3.28515625" customWidth="1"/>
  </cols>
  <sheetData>
    <row r="6" spans="3:17" ht="18.75" customHeight="1" x14ac:dyDescent="0.25">
      <c r="D6" s="56"/>
      <c r="E6" s="56"/>
      <c r="H6" s="70" t="s">
        <v>104</v>
      </c>
    </row>
    <row r="7" spans="3:17" ht="15" customHeight="1" x14ac:dyDescent="0.25">
      <c r="D7" s="56"/>
      <c r="E7" s="56"/>
      <c r="H7" s="70"/>
    </row>
    <row r="8" spans="3:17" ht="15" customHeight="1" x14ac:dyDescent="0.25">
      <c r="D8" s="56"/>
      <c r="E8" s="56"/>
      <c r="H8" s="70"/>
    </row>
    <row r="9" spans="3:17" ht="15" customHeight="1" x14ac:dyDescent="0.25">
      <c r="D9" s="49"/>
      <c r="E9" s="49"/>
    </row>
    <row r="10" spans="3:17" ht="15" customHeight="1" x14ac:dyDescent="0.25">
      <c r="D10" s="49"/>
      <c r="E10" s="49"/>
    </row>
    <row r="11" spans="3:17" s="52" customFormat="1" ht="36.75" customHeight="1" x14ac:dyDescent="0.25">
      <c r="D11" s="54" t="s">
        <v>92</v>
      </c>
      <c r="E11" s="54"/>
      <c r="F11" s="54"/>
      <c r="G11" s="54"/>
      <c r="H11" s="54"/>
      <c r="I11" s="54"/>
      <c r="J11" s="53"/>
      <c r="K11" s="53"/>
      <c r="L11" s="53"/>
      <c r="M11" s="53"/>
      <c r="N11" s="53"/>
      <c r="O11" s="53"/>
    </row>
    <row r="12" spans="3:17" ht="24" x14ac:dyDescent="0.4">
      <c r="D12" s="50"/>
      <c r="E12" s="50"/>
      <c r="F12" s="50"/>
      <c r="G12" s="50"/>
      <c r="H12" s="50"/>
      <c r="I12" s="50"/>
      <c r="J12" s="48"/>
      <c r="K12" s="48"/>
      <c r="L12" s="48"/>
      <c r="M12" s="48"/>
      <c r="N12" s="48"/>
      <c r="O12" s="48"/>
    </row>
    <row r="14" spans="3:17" x14ac:dyDescent="0.25">
      <c r="C14" s="31"/>
      <c r="D14" s="31"/>
      <c r="E14" s="31"/>
      <c r="F14" s="1"/>
      <c r="G14" s="1"/>
      <c r="H14" s="1"/>
      <c r="I14" s="1"/>
      <c r="J14" s="9"/>
      <c r="K14" s="9"/>
      <c r="L14" s="9"/>
      <c r="M14" s="9"/>
      <c r="N14" s="9"/>
      <c r="O14" s="9"/>
      <c r="P14" s="9"/>
      <c r="Q14" s="9"/>
    </row>
    <row r="15" spans="3:17" ht="15.75" x14ac:dyDescent="0.3">
      <c r="C15" s="47" t="s">
        <v>40</v>
      </c>
      <c r="D15" s="32" t="s">
        <v>82</v>
      </c>
      <c r="E15" s="31"/>
      <c r="F15" s="2"/>
      <c r="G15" s="2"/>
      <c r="H15" s="2"/>
      <c r="I15" s="1"/>
      <c r="J15" s="9"/>
      <c r="K15" s="9"/>
      <c r="L15" s="9"/>
      <c r="M15" s="9"/>
      <c r="N15" s="9"/>
      <c r="O15" s="9"/>
      <c r="P15" s="9"/>
      <c r="Q15" s="9"/>
    </row>
    <row r="16" spans="3:17" ht="15.75" x14ac:dyDescent="0.3">
      <c r="C16" s="47" t="s">
        <v>41</v>
      </c>
      <c r="D16" s="32" t="s">
        <v>0</v>
      </c>
      <c r="E16" s="31"/>
      <c r="F16" s="2"/>
      <c r="G16" s="2"/>
      <c r="H16" s="2"/>
      <c r="I16" s="1"/>
      <c r="J16" s="9"/>
      <c r="K16" s="9"/>
      <c r="L16" s="9"/>
      <c r="M16" s="9"/>
      <c r="N16" s="9"/>
      <c r="O16" s="9"/>
      <c r="P16" s="9"/>
      <c r="Q16" s="9"/>
    </row>
    <row r="17" spans="3:17" ht="15.75" x14ac:dyDescent="0.3">
      <c r="C17" s="47" t="s">
        <v>42</v>
      </c>
      <c r="D17" s="32" t="s">
        <v>44</v>
      </c>
      <c r="E17" s="31"/>
      <c r="F17" s="2"/>
      <c r="G17" s="2"/>
      <c r="H17" s="2"/>
      <c r="I17" s="1"/>
      <c r="J17" s="9"/>
      <c r="K17" s="9"/>
      <c r="L17" s="9"/>
      <c r="M17" s="9"/>
      <c r="N17" s="9"/>
      <c r="O17" s="9"/>
      <c r="P17" s="9"/>
      <c r="Q17" s="9"/>
    </row>
    <row r="18" spans="3:17" ht="15.75" x14ac:dyDescent="0.3">
      <c r="C18" s="47" t="s">
        <v>43</v>
      </c>
      <c r="D18" s="32" t="s">
        <v>1</v>
      </c>
      <c r="E18" s="31"/>
      <c r="F18" s="2"/>
      <c r="G18" s="2"/>
      <c r="H18" s="2"/>
      <c r="I18" s="1"/>
      <c r="J18" s="9"/>
      <c r="K18" s="9"/>
      <c r="L18" s="9"/>
      <c r="M18" s="9"/>
      <c r="N18" s="9"/>
      <c r="O18" s="9"/>
      <c r="P18" s="9"/>
      <c r="Q18" s="9"/>
    </row>
    <row r="19" spans="3:17" ht="15.75" x14ac:dyDescent="0.3">
      <c r="C19" s="47" t="s">
        <v>64</v>
      </c>
      <c r="D19" s="32" t="s">
        <v>33</v>
      </c>
      <c r="E19" s="31"/>
      <c r="F19" s="3"/>
      <c r="G19" s="2"/>
      <c r="H19" s="2"/>
      <c r="I19" s="1"/>
      <c r="J19" s="9"/>
      <c r="K19" s="9"/>
      <c r="L19" s="9"/>
      <c r="M19" s="9"/>
      <c r="N19" s="9"/>
      <c r="O19" s="9"/>
      <c r="P19" s="9"/>
      <c r="Q19" s="9"/>
    </row>
    <row r="20" spans="3:17" ht="15.75" x14ac:dyDescent="0.3">
      <c r="C20" s="47" t="s">
        <v>65</v>
      </c>
      <c r="D20" s="32" t="s">
        <v>34</v>
      </c>
      <c r="E20" s="31"/>
      <c r="F20" s="3"/>
      <c r="G20" s="2"/>
      <c r="H20" s="2"/>
      <c r="I20" s="1"/>
      <c r="J20" s="9"/>
      <c r="K20" s="9"/>
      <c r="L20" s="9"/>
      <c r="M20" s="9"/>
      <c r="N20" s="9"/>
      <c r="O20" s="9"/>
      <c r="P20" s="9"/>
      <c r="Q20" s="9"/>
    </row>
    <row r="21" spans="3:17" ht="15.75" x14ac:dyDescent="0.3">
      <c r="C21" s="32"/>
      <c r="D21" s="31"/>
      <c r="E21" s="31"/>
      <c r="F21" s="1"/>
      <c r="G21" s="1"/>
      <c r="H21" s="1"/>
      <c r="I21" s="1"/>
      <c r="J21" s="9"/>
      <c r="K21" s="9"/>
      <c r="L21" s="9"/>
      <c r="M21" s="9"/>
      <c r="N21" s="9"/>
      <c r="O21" s="9"/>
      <c r="P21" s="9"/>
      <c r="Q21" s="9"/>
    </row>
    <row r="22" spans="3:17" ht="18.75" x14ac:dyDescent="0.3">
      <c r="C22" s="31"/>
      <c r="D22" s="31"/>
      <c r="E22" s="31"/>
      <c r="F22" s="7"/>
      <c r="G22" s="7"/>
      <c r="H22" s="7"/>
      <c r="I22" s="7"/>
      <c r="J22" s="8"/>
      <c r="K22" s="9"/>
      <c r="L22" s="9"/>
      <c r="M22" s="9"/>
      <c r="N22" s="9"/>
      <c r="O22" s="9"/>
      <c r="P22" s="9"/>
      <c r="Q22" s="9"/>
    </row>
    <row r="25" spans="3:17" ht="15.75" x14ac:dyDescent="0.3">
      <c r="C25" s="31"/>
      <c r="D25" s="30" t="s">
        <v>2</v>
      </c>
      <c r="E25" s="30" t="s">
        <v>3</v>
      </c>
      <c r="F25" s="30" t="s">
        <v>39</v>
      </c>
      <c r="G25" s="30" t="s">
        <v>4</v>
      </c>
      <c r="H25" s="30" t="s">
        <v>5</v>
      </c>
      <c r="I25" s="30" t="s">
        <v>6</v>
      </c>
    </row>
    <row r="26" spans="3:17" x14ac:dyDescent="0.25">
      <c r="D26" t="s">
        <v>83</v>
      </c>
      <c r="E26" t="s">
        <v>7</v>
      </c>
      <c r="F26" s="10" t="s">
        <v>8</v>
      </c>
      <c r="G26" s="71">
        <v>19678.578502107914</v>
      </c>
      <c r="H26" s="11">
        <v>1.05</v>
      </c>
      <c r="I26" s="4">
        <f t="shared" ref="I26:I37" si="0">+G26*H26</f>
        <v>20662.50742721331</v>
      </c>
    </row>
    <row r="27" spans="3:17" x14ac:dyDescent="0.25">
      <c r="D27" t="s">
        <v>35</v>
      </c>
      <c r="E27" t="s">
        <v>7</v>
      </c>
      <c r="F27" s="10" t="s">
        <v>8</v>
      </c>
      <c r="G27" s="71">
        <v>10058.48322147647</v>
      </c>
      <c r="H27" s="11">
        <v>1.05</v>
      </c>
      <c r="I27" s="4">
        <f t="shared" si="0"/>
        <v>10561.407382550295</v>
      </c>
    </row>
    <row r="28" spans="3:17" x14ac:dyDescent="0.25">
      <c r="D28" t="s">
        <v>9</v>
      </c>
      <c r="E28" t="s">
        <v>10</v>
      </c>
      <c r="F28" s="10" t="s">
        <v>11</v>
      </c>
      <c r="G28" s="71">
        <v>2791.4278688524582</v>
      </c>
      <c r="H28" s="11">
        <v>0.91256000000000004</v>
      </c>
      <c r="I28" s="4">
        <f t="shared" si="0"/>
        <v>2547.3454159999992</v>
      </c>
      <c r="K28" s="6"/>
    </row>
    <row r="29" spans="3:17" x14ac:dyDescent="0.25">
      <c r="D29" t="s">
        <v>36</v>
      </c>
      <c r="E29" t="s">
        <v>10</v>
      </c>
      <c r="F29" s="10" t="s">
        <v>11</v>
      </c>
      <c r="G29" s="71">
        <v>3227.3385245901636</v>
      </c>
      <c r="H29" s="11">
        <v>1.8544</v>
      </c>
      <c r="I29" s="4">
        <f t="shared" si="0"/>
        <v>5984.7765599999993</v>
      </c>
    </row>
    <row r="30" spans="3:17" x14ac:dyDescent="0.25">
      <c r="D30" t="s">
        <v>1</v>
      </c>
      <c r="E30" t="s">
        <v>12</v>
      </c>
      <c r="F30" s="10" t="s">
        <v>8</v>
      </c>
      <c r="G30" s="71">
        <v>13891.172324324323</v>
      </c>
      <c r="H30" s="11">
        <v>1.05</v>
      </c>
      <c r="I30" s="4">
        <f t="shared" si="0"/>
        <v>14585.730940540539</v>
      </c>
    </row>
    <row r="31" spans="3:17" x14ac:dyDescent="0.25">
      <c r="D31" t="s">
        <v>37</v>
      </c>
      <c r="E31" t="s">
        <v>13</v>
      </c>
      <c r="F31" s="10" t="s">
        <v>13</v>
      </c>
      <c r="G31" s="71">
        <v>58.547999999999981</v>
      </c>
      <c r="H31" s="11">
        <v>3</v>
      </c>
      <c r="I31" s="4">
        <f t="shared" si="0"/>
        <v>175.64399999999995</v>
      </c>
    </row>
    <row r="32" spans="3:17" x14ac:dyDescent="0.25">
      <c r="D32" t="s">
        <v>38</v>
      </c>
      <c r="E32" t="s">
        <v>13</v>
      </c>
      <c r="F32" s="10" t="s">
        <v>13</v>
      </c>
      <c r="G32" s="71">
        <v>26</v>
      </c>
      <c r="H32" s="11">
        <v>26</v>
      </c>
      <c r="I32" s="4">
        <f t="shared" si="0"/>
        <v>676</v>
      </c>
    </row>
    <row r="33" spans="4:9" x14ac:dyDescent="0.25">
      <c r="D33" t="s">
        <v>14</v>
      </c>
      <c r="E33" t="s">
        <v>13</v>
      </c>
      <c r="F33" s="10" t="s">
        <v>13</v>
      </c>
      <c r="G33" s="71">
        <v>302.49799999999999</v>
      </c>
      <c r="H33" s="11">
        <v>2</v>
      </c>
      <c r="I33" s="4">
        <f t="shared" si="0"/>
        <v>604.99599999999998</v>
      </c>
    </row>
    <row r="34" spans="4:9" x14ac:dyDescent="0.25">
      <c r="D34" t="s">
        <v>15</v>
      </c>
      <c r="E34" t="s">
        <v>16</v>
      </c>
      <c r="F34" s="10" t="s">
        <v>17</v>
      </c>
      <c r="G34" s="71">
        <v>5737.7039999999997</v>
      </c>
      <c r="H34" s="11">
        <v>0.91</v>
      </c>
      <c r="I34" s="4">
        <f t="shared" si="0"/>
        <v>5221.3106399999997</v>
      </c>
    </row>
    <row r="35" spans="4:9" x14ac:dyDescent="0.25">
      <c r="D35" t="s">
        <v>54</v>
      </c>
      <c r="E35" t="s">
        <v>8</v>
      </c>
      <c r="F35" s="10" t="s">
        <v>8</v>
      </c>
      <c r="G35" s="71">
        <v>16960</v>
      </c>
      <c r="H35" s="11">
        <v>1</v>
      </c>
      <c r="I35" s="4">
        <f t="shared" si="0"/>
        <v>16960</v>
      </c>
    </row>
    <row r="36" spans="4:9" x14ac:dyDescent="0.25">
      <c r="D36" t="s">
        <v>18</v>
      </c>
      <c r="E36" t="s">
        <v>8</v>
      </c>
      <c r="F36" s="10" t="s">
        <v>8</v>
      </c>
      <c r="G36" s="71">
        <v>2400</v>
      </c>
      <c r="H36" s="11">
        <v>1</v>
      </c>
      <c r="I36" s="4">
        <f t="shared" si="0"/>
        <v>2400</v>
      </c>
    </row>
    <row r="37" spans="4:9" x14ac:dyDescent="0.25">
      <c r="D37" t="s">
        <v>19</v>
      </c>
      <c r="E37" t="s">
        <v>8</v>
      </c>
      <c r="F37" s="10" t="s">
        <v>8</v>
      </c>
      <c r="G37" s="71">
        <v>1640</v>
      </c>
      <c r="H37" s="11">
        <v>1</v>
      </c>
      <c r="I37" s="4">
        <f t="shared" si="0"/>
        <v>1640</v>
      </c>
    </row>
    <row r="38" spans="4:9" ht="15.75" x14ac:dyDescent="0.3">
      <c r="D38" s="17" t="s">
        <v>20</v>
      </c>
      <c r="E38" s="18"/>
      <c r="F38" s="18"/>
      <c r="G38" s="19"/>
      <c r="H38" s="20"/>
      <c r="I38" s="21">
        <f>SUM(I26:I37)</f>
        <v>82019.718366304136</v>
      </c>
    </row>
    <row r="39" spans="4:9" ht="15.75" x14ac:dyDescent="0.3">
      <c r="D39" s="12"/>
      <c r="E39" s="13"/>
      <c r="F39" s="13"/>
      <c r="G39" s="14"/>
      <c r="H39" s="15"/>
      <c r="I39" s="16"/>
    </row>
    <row r="40" spans="4:9" x14ac:dyDescent="0.25">
      <c r="D40" t="s">
        <v>55</v>
      </c>
      <c r="E40" t="s">
        <v>21</v>
      </c>
      <c r="F40" t="s">
        <v>11</v>
      </c>
      <c r="G40" s="72">
        <v>150.87169066666664</v>
      </c>
      <c r="H40" s="11">
        <v>3.3</v>
      </c>
      <c r="I40" s="4">
        <f t="shared" ref="I40:I47" si="1">+G40*H40</f>
        <v>497.87657919999987</v>
      </c>
    </row>
    <row r="41" spans="4:9" x14ac:dyDescent="0.25">
      <c r="D41" t="s">
        <v>86</v>
      </c>
      <c r="E41" t="s">
        <v>23</v>
      </c>
      <c r="F41" t="s">
        <v>22</v>
      </c>
      <c r="G41" s="73">
        <f>+((46000/1.19)/28)*1</f>
        <v>1380.5522208883554</v>
      </c>
      <c r="H41" s="42">
        <f>+(1.86666666666667)*2</f>
        <v>3.7333333333333401</v>
      </c>
      <c r="I41" s="4">
        <f t="shared" si="1"/>
        <v>5154.0616246498694</v>
      </c>
    </row>
    <row r="42" spans="4:9" x14ac:dyDescent="0.25">
      <c r="D42" t="s">
        <v>84</v>
      </c>
      <c r="E42" t="s">
        <v>23</v>
      </c>
      <c r="F42" t="s">
        <v>22</v>
      </c>
      <c r="G42" s="73">
        <f>+((86000/1.19)/28)*1</f>
        <v>2581.0324129651863</v>
      </c>
      <c r="H42" s="42">
        <f>+(1.86666666666667)*2</f>
        <v>3.7333333333333401</v>
      </c>
      <c r="I42" s="4">
        <f t="shared" si="1"/>
        <v>9635.8543417367127</v>
      </c>
    </row>
    <row r="43" spans="4:9" x14ac:dyDescent="0.25">
      <c r="D43" t="s">
        <v>24</v>
      </c>
      <c r="E43" t="s">
        <v>25</v>
      </c>
      <c r="F43" t="s">
        <v>17</v>
      </c>
      <c r="G43" s="71">
        <v>1967.9934399999997</v>
      </c>
      <c r="H43" s="11">
        <v>0.55000000000000004</v>
      </c>
      <c r="I43" s="4">
        <f t="shared" si="1"/>
        <v>1082.3963919999999</v>
      </c>
    </row>
    <row r="44" spans="4:9" x14ac:dyDescent="0.25">
      <c r="D44" t="s">
        <v>26</v>
      </c>
      <c r="E44" t="s">
        <v>11</v>
      </c>
      <c r="F44" t="s">
        <v>8</v>
      </c>
      <c r="G44" s="71">
        <v>2350</v>
      </c>
      <c r="H44" s="11">
        <v>1</v>
      </c>
      <c r="I44" s="4">
        <f t="shared" si="1"/>
        <v>2350</v>
      </c>
    </row>
    <row r="45" spans="4:9" x14ac:dyDescent="0.25">
      <c r="D45" t="s">
        <v>27</v>
      </c>
      <c r="E45" t="s">
        <v>28</v>
      </c>
      <c r="F45" t="s">
        <v>28</v>
      </c>
      <c r="G45" s="71">
        <v>1803.2783999999997</v>
      </c>
      <c r="H45" s="11">
        <v>0.06</v>
      </c>
      <c r="I45" s="4">
        <f t="shared" si="1"/>
        <v>108.19670399999998</v>
      </c>
    </row>
    <row r="46" spans="4:9" x14ac:dyDescent="0.25">
      <c r="D46" t="s">
        <v>85</v>
      </c>
      <c r="E46" t="s">
        <v>8</v>
      </c>
      <c r="F46" t="s">
        <v>8</v>
      </c>
      <c r="G46" s="71">
        <v>7000</v>
      </c>
      <c r="H46" s="11">
        <v>1</v>
      </c>
      <c r="I46" s="4">
        <f t="shared" si="1"/>
        <v>7000</v>
      </c>
    </row>
    <row r="47" spans="4:9" x14ac:dyDescent="0.25">
      <c r="D47" t="s">
        <v>87</v>
      </c>
      <c r="G47" s="71">
        <v>12000</v>
      </c>
      <c r="H47" s="11">
        <v>1</v>
      </c>
      <c r="I47" s="4">
        <f t="shared" si="1"/>
        <v>12000</v>
      </c>
    </row>
    <row r="48" spans="4:9" ht="15.75" x14ac:dyDescent="0.3">
      <c r="D48" s="17" t="s">
        <v>29</v>
      </c>
      <c r="E48" s="22"/>
      <c r="F48" s="22"/>
      <c r="G48" s="23"/>
      <c r="H48" s="24"/>
      <c r="I48" s="25">
        <f>SUM(I40:I47)</f>
        <v>37828.385641586581</v>
      </c>
    </row>
    <row r="49" spans="4:9" ht="15.75" x14ac:dyDescent="0.3">
      <c r="D49" s="12"/>
      <c r="E49" s="26"/>
      <c r="F49" s="26"/>
      <c r="G49" s="27"/>
      <c r="H49" s="28"/>
      <c r="I49" s="29"/>
    </row>
    <row r="50" spans="4:9" x14ac:dyDescent="0.25">
      <c r="D50" t="s">
        <v>89</v>
      </c>
      <c r="E50" t="s">
        <v>30</v>
      </c>
      <c r="F50" t="s">
        <v>31</v>
      </c>
      <c r="G50" s="73">
        <f>+(148000/5)</f>
        <v>29600</v>
      </c>
      <c r="H50" s="11">
        <v>1.32</v>
      </c>
      <c r="I50" s="4">
        <f>+G50*H50</f>
        <v>39072</v>
      </c>
    </row>
    <row r="51" spans="4:9" x14ac:dyDescent="0.25">
      <c r="D51" t="s">
        <v>90</v>
      </c>
      <c r="E51" t="s">
        <v>30</v>
      </c>
      <c r="F51" t="s">
        <v>31</v>
      </c>
      <c r="G51" s="73">
        <f>+(253000/5)</f>
        <v>50600</v>
      </c>
      <c r="H51" s="11">
        <v>1.1000000000000001</v>
      </c>
      <c r="I51" s="4">
        <f>+G51*H51</f>
        <v>55660.000000000007</v>
      </c>
    </row>
    <row r="52" spans="4:9" x14ac:dyDescent="0.25">
      <c r="D52" t="s">
        <v>32</v>
      </c>
      <c r="E52" t="s">
        <v>8</v>
      </c>
      <c r="F52" t="s">
        <v>8</v>
      </c>
      <c r="G52" s="71">
        <v>12000</v>
      </c>
      <c r="H52" s="11">
        <v>1</v>
      </c>
      <c r="I52" s="4">
        <f>+G52*H52</f>
        <v>12000</v>
      </c>
    </row>
    <row r="53" spans="4:9" ht="15.75" x14ac:dyDescent="0.3">
      <c r="D53" s="17" t="s">
        <v>45</v>
      </c>
      <c r="E53" s="17"/>
      <c r="F53" s="17"/>
      <c r="G53" s="22"/>
      <c r="H53" s="33"/>
      <c r="I53" s="21">
        <f>SUM(I50:I52)</f>
        <v>106732</v>
      </c>
    </row>
    <row r="54" spans="4:9" x14ac:dyDescent="0.25">
      <c r="I54" s="5"/>
    </row>
    <row r="55" spans="4:9" ht="18.75" x14ac:dyDescent="0.3">
      <c r="F55" s="34"/>
      <c r="G55" s="34"/>
      <c r="H55" s="34" t="s">
        <v>46</v>
      </c>
      <c r="I55" s="35">
        <f>+I53+I48+I38</f>
        <v>226580.10400789074</v>
      </c>
    </row>
    <row r="56" spans="4:9" x14ac:dyDescent="0.25">
      <c r="F56" s="36"/>
      <c r="G56" s="37" t="s">
        <v>47</v>
      </c>
      <c r="H56" s="75">
        <v>0.05</v>
      </c>
      <c r="I56" s="38">
        <f>+$I$55*H56</f>
        <v>11329.005200394538</v>
      </c>
    </row>
    <row r="57" spans="4:9" x14ac:dyDescent="0.25">
      <c r="F57" s="36"/>
      <c r="G57" s="37" t="s">
        <v>48</v>
      </c>
      <c r="H57" s="75">
        <v>0.05</v>
      </c>
      <c r="I57" s="38">
        <f t="shared" ref="I57:I58" si="2">+$I$55*H57</f>
        <v>11329.005200394538</v>
      </c>
    </row>
    <row r="58" spans="4:9" x14ac:dyDescent="0.25">
      <c r="F58" s="36"/>
      <c r="G58" s="37" t="s">
        <v>49</v>
      </c>
      <c r="H58" s="75">
        <v>0.05</v>
      </c>
      <c r="I58" s="38">
        <f t="shared" si="2"/>
        <v>11329.005200394538</v>
      </c>
    </row>
    <row r="59" spans="4:9" x14ac:dyDescent="0.25">
      <c r="F59" s="36"/>
      <c r="G59" s="37" t="s">
        <v>50</v>
      </c>
      <c r="H59" s="76">
        <v>0.19</v>
      </c>
      <c r="I59" s="38">
        <f>I58*H59</f>
        <v>2152.5109880749624</v>
      </c>
    </row>
    <row r="60" spans="4:9" x14ac:dyDescent="0.25">
      <c r="F60" s="36"/>
      <c r="G60" s="36"/>
      <c r="H60" s="36"/>
      <c r="I60" s="39"/>
    </row>
    <row r="61" spans="4:9" ht="18.75" x14ac:dyDescent="0.3">
      <c r="F61" s="34"/>
      <c r="G61" s="34"/>
      <c r="H61" s="34" t="s">
        <v>51</v>
      </c>
      <c r="I61" s="40">
        <f>SUM(I54:I60)</f>
        <v>262719.63059714931</v>
      </c>
    </row>
    <row r="62" spans="4:9" x14ac:dyDescent="0.25">
      <c r="G62" s="55" t="s">
        <v>52</v>
      </c>
      <c r="H62" s="55"/>
      <c r="I62" s="55"/>
    </row>
    <row r="63" spans="4:9" x14ac:dyDescent="0.25">
      <c r="I63" s="5"/>
    </row>
    <row r="64" spans="4:9" x14ac:dyDescent="0.25">
      <c r="I64" s="5"/>
    </row>
    <row r="65" spans="9:9" x14ac:dyDescent="0.25">
      <c r="I65" s="5"/>
    </row>
    <row r="66" spans="9:9" x14ac:dyDescent="0.25">
      <c r="I66" s="5"/>
    </row>
    <row r="67" spans="9:9" x14ac:dyDescent="0.25">
      <c r="I67" s="5"/>
    </row>
    <row r="68" spans="9:9" x14ac:dyDescent="0.25">
      <c r="I68" s="41"/>
    </row>
    <row r="69" spans="9:9" x14ac:dyDescent="0.25">
      <c r="I69" s="5"/>
    </row>
    <row r="70" spans="9:9" x14ac:dyDescent="0.25">
      <c r="I70" s="5"/>
    </row>
    <row r="71" spans="9:9" x14ac:dyDescent="0.25">
      <c r="I71" s="5"/>
    </row>
    <row r="72" spans="9:9" x14ac:dyDescent="0.25">
      <c r="I72" s="5"/>
    </row>
    <row r="73" spans="9:9" x14ac:dyDescent="0.25">
      <c r="I73" s="5"/>
    </row>
    <row r="74" spans="9:9" x14ac:dyDescent="0.25">
      <c r="I74" s="5"/>
    </row>
    <row r="75" spans="9:9" x14ac:dyDescent="0.25">
      <c r="I75" s="5"/>
    </row>
    <row r="76" spans="9:9" x14ac:dyDescent="0.25">
      <c r="I76" s="5"/>
    </row>
    <row r="77" spans="9:9" x14ac:dyDescent="0.25">
      <c r="I77" s="5"/>
    </row>
    <row r="78" spans="9:9" x14ac:dyDescent="0.25">
      <c r="I78" s="5"/>
    </row>
    <row r="79" spans="9:9" x14ac:dyDescent="0.25">
      <c r="I79" s="5"/>
    </row>
    <row r="80" spans="9:9" x14ac:dyDescent="0.25">
      <c r="I80" s="5"/>
    </row>
    <row r="81" spans="9:9" x14ac:dyDescent="0.25">
      <c r="I81" s="5"/>
    </row>
    <row r="82" spans="9:9" x14ac:dyDescent="0.25">
      <c r="I82" s="5"/>
    </row>
    <row r="83" spans="9:9" x14ac:dyDescent="0.25">
      <c r="I83" s="5"/>
    </row>
    <row r="84" spans="9:9" x14ac:dyDescent="0.25">
      <c r="I84" s="5"/>
    </row>
    <row r="85" spans="9:9" x14ac:dyDescent="0.25">
      <c r="I85" s="5"/>
    </row>
    <row r="86" spans="9:9" x14ac:dyDescent="0.25">
      <c r="I86" s="5"/>
    </row>
  </sheetData>
  <sheetProtection algorithmName="SHA-512" hashValue="no0WFoY0d0FTQLu+rHUYT1KE/z0mT+g3goZUnwCwDP+hj94OZNn4Q68IjebqNJ5B8x/DCu7VKvRHtzGgaFhYaw==" saltValue="dnRcsrTw6DDElicnGCElZQ==" spinCount="100000" sheet="1" objects="1" scenarios="1"/>
  <mergeCells count="4">
    <mergeCell ref="D6:E8"/>
    <mergeCell ref="D11:I11"/>
    <mergeCell ref="G62:I62"/>
    <mergeCell ref="H6:H8"/>
  </mergeCells>
  <hyperlinks>
    <hyperlink ref="H6:H8" location="Menú!A1" display="MENU" xr:uid="{F36C1611-DAF3-4C86-8C6C-0AC9BA780D94}"/>
  </hyperlinks>
  <pageMargins left="0" right="0" top="0" bottom="0" header="0" footer="0"/>
  <pageSetup scale="42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29D4C-D8CF-43C4-8619-B30F798C5ADA}">
  <sheetPr>
    <pageSetUpPr fitToPage="1"/>
  </sheetPr>
  <dimension ref="C6:R80"/>
  <sheetViews>
    <sheetView showGridLines="0" zoomScale="60" zoomScaleNormal="60" workbookViewId="0">
      <selection activeCell="P42" sqref="P42"/>
    </sheetView>
  </sheetViews>
  <sheetFormatPr baseColWidth="10" defaultRowHeight="15" x14ac:dyDescent="0.25"/>
  <cols>
    <col min="2" max="2" width="4" customWidth="1"/>
    <col min="3" max="3" width="3" customWidth="1"/>
    <col min="4" max="4" width="55.85546875" bestFit="1" customWidth="1"/>
    <col min="5" max="5" width="21.140625" bestFit="1" customWidth="1"/>
    <col min="6" max="6" width="27.42578125" bestFit="1" customWidth="1"/>
    <col min="7" max="7" width="16" customWidth="1"/>
    <col min="8" max="8" width="15.28515625" bestFit="1" customWidth="1"/>
    <col min="9" max="9" width="15.140625" bestFit="1" customWidth="1"/>
    <col min="10" max="10" width="6" customWidth="1"/>
    <col min="11" max="11" width="4.85546875" customWidth="1"/>
    <col min="12" max="12" width="15.5703125" bestFit="1" customWidth="1"/>
    <col min="13" max="13" width="30" bestFit="1" customWidth="1"/>
    <col min="14" max="14" width="15.5703125" bestFit="1" customWidth="1"/>
  </cols>
  <sheetData>
    <row r="6" spans="3:18" ht="18.75" customHeight="1" x14ac:dyDescent="0.25">
      <c r="D6" s="56"/>
      <c r="E6" s="56"/>
      <c r="G6" s="70" t="s">
        <v>104</v>
      </c>
    </row>
    <row r="7" spans="3:18" ht="15" customHeight="1" x14ac:dyDescent="0.25">
      <c r="D7" s="56"/>
      <c r="E7" s="56"/>
      <c r="G7" s="70"/>
    </row>
    <row r="8" spans="3:18" ht="15" customHeight="1" x14ac:dyDescent="0.25">
      <c r="D8" s="56"/>
      <c r="E8" s="56"/>
      <c r="G8" s="70"/>
    </row>
    <row r="9" spans="3:18" ht="15" customHeight="1" x14ac:dyDescent="0.25">
      <c r="D9" s="56"/>
      <c r="E9" s="56"/>
    </row>
    <row r="10" spans="3:18" ht="15" customHeight="1" x14ac:dyDescent="0.25">
      <c r="D10" s="56"/>
      <c r="E10" s="56"/>
    </row>
    <row r="11" spans="3:18" ht="24" x14ac:dyDescent="0.4">
      <c r="C11" s="57" t="s">
        <v>93</v>
      </c>
      <c r="D11" s="57"/>
      <c r="E11" s="57"/>
      <c r="F11" s="57"/>
      <c r="G11" s="57"/>
      <c r="H11" s="57"/>
      <c r="I11" s="57"/>
      <c r="J11" s="51"/>
      <c r="K11" s="51"/>
      <c r="L11" s="51"/>
      <c r="M11" s="51"/>
      <c r="N11" s="51"/>
      <c r="O11" s="51"/>
      <c r="P11" s="51"/>
    </row>
    <row r="12" spans="3:18" ht="24" x14ac:dyDescent="0.4">
      <c r="C12" s="50"/>
      <c r="D12" s="50"/>
      <c r="E12" s="50"/>
      <c r="F12" s="50"/>
      <c r="G12" s="50"/>
      <c r="H12" s="50"/>
      <c r="I12" s="50"/>
      <c r="J12" s="48"/>
      <c r="K12" s="48"/>
      <c r="L12" s="48"/>
      <c r="M12" s="48"/>
      <c r="N12" s="48"/>
      <c r="O12" s="48"/>
      <c r="P12" s="48"/>
    </row>
    <row r="14" spans="3:18" x14ac:dyDescent="0.25">
      <c r="C14" s="1"/>
      <c r="D14" s="1"/>
      <c r="E14" s="1"/>
      <c r="F14" s="1"/>
      <c r="G14" s="1"/>
      <c r="H14" s="1"/>
      <c r="I14" s="1"/>
      <c r="J14" s="9"/>
      <c r="K14" s="9"/>
      <c r="L14" s="9"/>
      <c r="M14" s="9"/>
      <c r="N14" s="9"/>
      <c r="O14" s="9"/>
      <c r="P14" s="9"/>
      <c r="Q14" s="9"/>
      <c r="R14" s="9"/>
    </row>
    <row r="15" spans="3:18" ht="15.75" x14ac:dyDescent="0.3">
      <c r="C15" s="3" t="s">
        <v>40</v>
      </c>
      <c r="D15" s="2" t="s">
        <v>0</v>
      </c>
      <c r="E15" s="1"/>
      <c r="F15" s="2"/>
      <c r="G15" s="2"/>
      <c r="H15" s="2"/>
      <c r="I15" s="1"/>
      <c r="J15" s="9"/>
      <c r="K15" s="9"/>
      <c r="L15" s="9"/>
      <c r="M15" s="9"/>
      <c r="N15" s="9"/>
      <c r="O15" s="9"/>
      <c r="P15" s="9"/>
      <c r="Q15" s="9"/>
      <c r="R15" s="9"/>
    </row>
    <row r="16" spans="3:18" ht="15.75" x14ac:dyDescent="0.3">
      <c r="C16" s="3" t="s">
        <v>41</v>
      </c>
      <c r="D16" s="2" t="s">
        <v>59</v>
      </c>
      <c r="E16" s="1"/>
      <c r="F16" s="2"/>
      <c r="G16" s="2"/>
      <c r="H16" s="2"/>
      <c r="I16" s="1"/>
      <c r="J16" s="9"/>
      <c r="K16" s="9"/>
      <c r="L16" s="9"/>
      <c r="M16" s="9"/>
      <c r="N16" s="9"/>
      <c r="O16" s="9"/>
      <c r="P16" s="9"/>
      <c r="Q16" s="9"/>
      <c r="R16" s="9"/>
    </row>
    <row r="17" spans="3:18" ht="15.75" x14ac:dyDescent="0.3">
      <c r="C17" s="3" t="s">
        <v>42</v>
      </c>
      <c r="D17" s="2" t="s">
        <v>58</v>
      </c>
      <c r="E17" s="1"/>
      <c r="F17" s="2"/>
      <c r="G17" s="2"/>
      <c r="H17" s="2"/>
      <c r="I17" s="1"/>
      <c r="J17" s="9"/>
      <c r="K17" s="9"/>
      <c r="L17" s="9"/>
      <c r="M17" s="9"/>
      <c r="N17" s="9"/>
      <c r="O17" s="9"/>
      <c r="P17" s="9"/>
      <c r="Q17" s="9"/>
      <c r="R17" s="9"/>
    </row>
    <row r="18" spans="3:18" ht="15.75" x14ac:dyDescent="0.3">
      <c r="C18" s="3" t="s">
        <v>43</v>
      </c>
      <c r="E18" s="1"/>
      <c r="F18" s="2"/>
      <c r="G18" s="2"/>
      <c r="H18" s="2"/>
      <c r="I18" s="1"/>
      <c r="J18" s="9"/>
      <c r="K18" s="9"/>
      <c r="L18" s="9"/>
      <c r="M18" s="9"/>
      <c r="N18" s="9"/>
      <c r="O18" s="9"/>
      <c r="P18" s="9"/>
      <c r="Q18" s="9"/>
      <c r="R18" s="9"/>
    </row>
    <row r="19" spans="3:18" ht="15.75" x14ac:dyDescent="0.3">
      <c r="C19" s="3" t="s">
        <v>64</v>
      </c>
      <c r="D19" s="2" t="s">
        <v>33</v>
      </c>
      <c r="E19" s="1"/>
      <c r="F19" s="3"/>
      <c r="G19" s="2"/>
      <c r="H19" s="2"/>
      <c r="I19" s="1"/>
      <c r="J19" s="9"/>
      <c r="K19" s="9"/>
      <c r="L19" s="9"/>
      <c r="M19" s="9"/>
      <c r="N19" s="9"/>
      <c r="O19" s="9"/>
      <c r="P19" s="9"/>
      <c r="Q19" s="9"/>
      <c r="R19" s="9"/>
    </row>
    <row r="20" spans="3:18" ht="15.75" x14ac:dyDescent="0.3">
      <c r="C20" s="3" t="s">
        <v>65</v>
      </c>
      <c r="D20" s="2" t="s">
        <v>34</v>
      </c>
      <c r="E20" s="1"/>
      <c r="F20" s="3"/>
      <c r="G20" s="2"/>
      <c r="H20" s="2"/>
      <c r="I20" s="1"/>
      <c r="J20" s="9"/>
      <c r="K20" s="9"/>
      <c r="L20" s="9"/>
      <c r="M20" s="9"/>
      <c r="N20" s="9"/>
      <c r="O20" s="9"/>
      <c r="P20" s="9"/>
      <c r="Q20" s="9"/>
      <c r="R20" s="9"/>
    </row>
    <row r="21" spans="3:18" x14ac:dyDescent="0.25">
      <c r="C21" s="1"/>
      <c r="D21" s="1"/>
      <c r="E21" s="1"/>
      <c r="F21" s="1"/>
      <c r="G21" s="1"/>
      <c r="H21" s="1"/>
      <c r="I21" s="1"/>
      <c r="J21" s="9"/>
      <c r="K21" s="9"/>
      <c r="L21" s="9"/>
      <c r="M21" s="9"/>
      <c r="N21" s="9"/>
      <c r="O21" s="9"/>
      <c r="P21" s="9"/>
      <c r="Q21" s="9"/>
      <c r="R21" s="9"/>
    </row>
    <row r="22" spans="3:18" ht="18.75" x14ac:dyDescent="0.3">
      <c r="C22" s="1"/>
      <c r="D22" s="1"/>
      <c r="E22" s="1"/>
      <c r="F22" s="7"/>
      <c r="G22" s="7"/>
      <c r="H22" s="7"/>
      <c r="I22" s="7"/>
      <c r="J22" s="8"/>
      <c r="K22" s="8"/>
      <c r="L22" s="9"/>
      <c r="M22" s="9"/>
      <c r="N22" s="9"/>
      <c r="O22" s="9"/>
      <c r="P22" s="9"/>
      <c r="Q22" s="9"/>
      <c r="R22" s="9"/>
    </row>
    <row r="28" spans="3:18" x14ac:dyDescent="0.25">
      <c r="L28" s="4"/>
      <c r="N28" s="4"/>
    </row>
    <row r="29" spans="3:18" ht="15.75" x14ac:dyDescent="0.3">
      <c r="C29" s="31"/>
      <c r="D29" s="30" t="s">
        <v>2</v>
      </c>
      <c r="E29" s="30" t="s">
        <v>3</v>
      </c>
      <c r="F29" s="30" t="s">
        <v>39</v>
      </c>
      <c r="G29" s="30" t="s">
        <v>4</v>
      </c>
      <c r="H29" s="30" t="s">
        <v>5</v>
      </c>
      <c r="I29" s="30" t="s">
        <v>6</v>
      </c>
      <c r="L29" s="43"/>
    </row>
    <row r="30" spans="3:18" x14ac:dyDescent="0.25">
      <c r="F30" s="10"/>
      <c r="G30" s="4"/>
      <c r="H30" s="11"/>
      <c r="I30" s="4"/>
      <c r="L30" s="4"/>
    </row>
    <row r="31" spans="3:18" x14ac:dyDescent="0.25">
      <c r="D31" t="s">
        <v>35</v>
      </c>
      <c r="E31" t="s">
        <v>7</v>
      </c>
      <c r="F31" s="10" t="s">
        <v>8</v>
      </c>
      <c r="G31" s="71">
        <v>10058.48322147647</v>
      </c>
      <c r="H31" s="11">
        <v>1.05</v>
      </c>
      <c r="I31" s="4">
        <f>+G31*H31</f>
        <v>10561.407382550295</v>
      </c>
      <c r="L31" s="4"/>
      <c r="M31" s="4"/>
    </row>
    <row r="32" spans="3:18" x14ac:dyDescent="0.25">
      <c r="D32" t="s">
        <v>78</v>
      </c>
      <c r="E32" t="s">
        <v>68</v>
      </c>
      <c r="F32" s="10" t="s">
        <v>22</v>
      </c>
      <c r="G32" s="71">
        <v>1210.08</v>
      </c>
      <c r="H32" s="11">
        <v>2.5</v>
      </c>
      <c r="I32" s="4">
        <f t="shared" ref="I32:I34" si="0">+G32*H32</f>
        <v>3025.2</v>
      </c>
      <c r="J32" s="4"/>
      <c r="K32" s="4"/>
      <c r="L32" s="6"/>
      <c r="M32" s="4"/>
    </row>
    <row r="33" spans="4:14" x14ac:dyDescent="0.25">
      <c r="D33" t="s">
        <v>77</v>
      </c>
      <c r="E33" t="s">
        <v>8</v>
      </c>
      <c r="F33" s="10" t="s">
        <v>8</v>
      </c>
      <c r="G33" s="71">
        <v>7000</v>
      </c>
      <c r="H33" s="11">
        <v>1</v>
      </c>
      <c r="I33" s="4">
        <f t="shared" si="0"/>
        <v>7000</v>
      </c>
      <c r="L33" s="4"/>
      <c r="N33" s="4"/>
    </row>
    <row r="34" spans="4:14" x14ac:dyDescent="0.25">
      <c r="D34" t="s">
        <v>19</v>
      </c>
      <c r="E34" t="s">
        <v>8</v>
      </c>
      <c r="F34" s="10" t="s">
        <v>8</v>
      </c>
      <c r="G34" s="71">
        <v>1640</v>
      </c>
      <c r="H34" s="11">
        <v>1</v>
      </c>
      <c r="I34" s="4">
        <f t="shared" si="0"/>
        <v>1640</v>
      </c>
      <c r="N34" s="44"/>
    </row>
    <row r="35" spans="4:14" x14ac:dyDescent="0.25">
      <c r="F35" s="10"/>
      <c r="G35" s="4"/>
      <c r="H35" s="11"/>
      <c r="I35" s="4"/>
    </row>
    <row r="36" spans="4:14" ht="15.75" x14ac:dyDescent="0.3">
      <c r="D36" s="17" t="s">
        <v>79</v>
      </c>
      <c r="E36" s="18"/>
      <c r="F36" s="18"/>
      <c r="G36" s="19"/>
      <c r="H36" s="20"/>
      <c r="I36" s="21">
        <f>SUM(I31:I35)</f>
        <v>22226.607382550294</v>
      </c>
    </row>
    <row r="37" spans="4:14" ht="15.75" x14ac:dyDescent="0.3">
      <c r="D37" s="12" t="s">
        <v>67</v>
      </c>
      <c r="E37" s="13" t="s">
        <v>21</v>
      </c>
      <c r="F37" s="13" t="s">
        <v>11</v>
      </c>
      <c r="G37" s="14">
        <v>150.87169066666664</v>
      </c>
      <c r="H37" s="15">
        <v>1.65</v>
      </c>
      <c r="I37" s="16">
        <v>248.93828959999993</v>
      </c>
    </row>
    <row r="38" spans="4:14" x14ac:dyDescent="0.25">
      <c r="D38" t="s">
        <v>80</v>
      </c>
      <c r="E38" t="s">
        <v>23</v>
      </c>
      <c r="F38" s="4" t="s">
        <v>22</v>
      </c>
      <c r="G38" s="73">
        <f>+((46000/1.19)/28)*1</f>
        <v>1380.5522208883554</v>
      </c>
      <c r="H38" s="41">
        <f>+(1.86666666666667)*1</f>
        <v>1.86666666666667</v>
      </c>
      <c r="I38" s="4">
        <f>+G38*H38</f>
        <v>2577.0308123249347</v>
      </c>
    </row>
    <row r="39" spans="4:14" x14ac:dyDescent="0.25">
      <c r="D39" t="s">
        <v>69</v>
      </c>
      <c r="E39" t="s">
        <v>28</v>
      </c>
      <c r="F39" s="4" t="s">
        <v>28</v>
      </c>
      <c r="G39" s="74">
        <v>1803.2783999999997</v>
      </c>
      <c r="H39" s="41">
        <v>0.03</v>
      </c>
      <c r="I39" s="4">
        <f t="shared" ref="I39:I42" si="1">+G39*H39</f>
        <v>54.098351999999991</v>
      </c>
    </row>
    <row r="40" spans="4:14" x14ac:dyDescent="0.25">
      <c r="D40" t="s">
        <v>24</v>
      </c>
      <c r="E40" t="s">
        <v>25</v>
      </c>
      <c r="F40" s="4" t="s">
        <v>17</v>
      </c>
      <c r="G40" s="74">
        <v>1967.9934399999997</v>
      </c>
      <c r="H40" s="46">
        <v>0.55000000000000004</v>
      </c>
      <c r="I40" s="4">
        <f t="shared" si="1"/>
        <v>1082.3963919999999</v>
      </c>
    </row>
    <row r="41" spans="4:14" x14ac:dyDescent="0.25">
      <c r="D41" t="s">
        <v>26</v>
      </c>
      <c r="E41" t="s">
        <v>11</v>
      </c>
      <c r="F41" s="4" t="s">
        <v>8</v>
      </c>
      <c r="G41" s="74">
        <v>3760</v>
      </c>
      <c r="H41" s="46">
        <v>1</v>
      </c>
      <c r="I41" s="4">
        <f t="shared" si="1"/>
        <v>3760</v>
      </c>
    </row>
    <row r="42" spans="4:14" x14ac:dyDescent="0.25">
      <c r="D42" t="s">
        <v>81</v>
      </c>
      <c r="E42" t="s">
        <v>8</v>
      </c>
      <c r="F42" s="4" t="s">
        <v>8</v>
      </c>
      <c r="G42" s="74">
        <v>6000</v>
      </c>
      <c r="H42" s="46">
        <v>1</v>
      </c>
      <c r="I42" s="4">
        <f t="shared" si="1"/>
        <v>6000</v>
      </c>
    </row>
    <row r="43" spans="4:14" ht="15.75" x14ac:dyDescent="0.3">
      <c r="D43" s="17" t="s">
        <v>29</v>
      </c>
      <c r="E43" s="22"/>
      <c r="F43" s="22"/>
      <c r="G43" s="23"/>
      <c r="H43" s="24"/>
      <c r="I43" s="25">
        <f>SUM(I37:I42)</f>
        <v>13722.463845924935</v>
      </c>
    </row>
    <row r="44" spans="4:14" ht="15.75" x14ac:dyDescent="0.3">
      <c r="D44" s="12"/>
      <c r="E44" s="26"/>
      <c r="F44" s="26"/>
      <c r="G44" s="27"/>
      <c r="H44" s="28"/>
      <c r="I44" s="29"/>
    </row>
    <row r="45" spans="4:14" x14ac:dyDescent="0.25">
      <c r="D45" t="s">
        <v>75</v>
      </c>
      <c r="E45" t="s">
        <v>30</v>
      </c>
      <c r="F45" t="s">
        <v>31</v>
      </c>
      <c r="G45" s="73">
        <f>+(148000/5)</f>
        <v>29600</v>
      </c>
      <c r="H45" s="42">
        <f>1.32/2</f>
        <v>0.66</v>
      </c>
      <c r="I45" s="4">
        <f>+G45*H45</f>
        <v>19536</v>
      </c>
    </row>
    <row r="46" spans="4:14" x14ac:dyDescent="0.25">
      <c r="D46" t="s">
        <v>76</v>
      </c>
      <c r="E46" t="s">
        <v>8</v>
      </c>
      <c r="F46" t="s">
        <v>8</v>
      </c>
      <c r="G46" s="71">
        <v>3200</v>
      </c>
      <c r="H46" s="11">
        <v>1</v>
      </c>
      <c r="I46" s="4">
        <f>+G46*H46</f>
        <v>3200</v>
      </c>
    </row>
    <row r="47" spans="4:14" ht="15.75" x14ac:dyDescent="0.3">
      <c r="D47" s="17" t="s">
        <v>45</v>
      </c>
      <c r="E47" s="17"/>
      <c r="F47" s="17"/>
      <c r="G47" s="22"/>
      <c r="H47" s="33"/>
      <c r="I47" s="21">
        <f>SUM(I45:I46)</f>
        <v>22736</v>
      </c>
    </row>
    <row r="48" spans="4:14" x14ac:dyDescent="0.25">
      <c r="I48" s="5"/>
    </row>
    <row r="49" spans="6:9" ht="18.75" x14ac:dyDescent="0.3">
      <c r="F49" s="34"/>
      <c r="G49" s="34"/>
      <c r="H49" s="34" t="s">
        <v>46</v>
      </c>
      <c r="I49" s="35">
        <f>+I47+I43+I36</f>
        <v>58685.071228475223</v>
      </c>
    </row>
    <row r="50" spans="6:9" x14ac:dyDescent="0.25">
      <c r="F50" s="36"/>
      <c r="G50" s="37" t="s">
        <v>47</v>
      </c>
      <c r="H50" s="75">
        <v>0.05</v>
      </c>
      <c r="I50" s="38">
        <f>+$I$49*H50</f>
        <v>2934.2535614237613</v>
      </c>
    </row>
    <row r="51" spans="6:9" x14ac:dyDescent="0.25">
      <c r="F51" s="36"/>
      <c r="G51" s="37" t="s">
        <v>48</v>
      </c>
      <c r="H51" s="75">
        <v>0.05</v>
      </c>
      <c r="I51" s="38">
        <f t="shared" ref="I51:I52" si="2">+$I$49*H51</f>
        <v>2934.2535614237613</v>
      </c>
    </row>
    <row r="52" spans="6:9" x14ac:dyDescent="0.25">
      <c r="F52" s="36"/>
      <c r="G52" s="37" t="s">
        <v>49</v>
      </c>
      <c r="H52" s="75">
        <v>0.05</v>
      </c>
      <c r="I52" s="38">
        <f t="shared" si="2"/>
        <v>2934.2535614237613</v>
      </c>
    </row>
    <row r="53" spans="6:9" x14ac:dyDescent="0.25">
      <c r="F53" s="36"/>
      <c r="G53" s="37" t="s">
        <v>50</v>
      </c>
      <c r="H53" s="76">
        <v>0.19</v>
      </c>
      <c r="I53" s="38">
        <f>I52*H53</f>
        <v>557.50817667051467</v>
      </c>
    </row>
    <row r="54" spans="6:9" x14ac:dyDescent="0.25">
      <c r="F54" s="36"/>
      <c r="G54" s="36"/>
      <c r="H54" s="36"/>
      <c r="I54" s="39"/>
    </row>
    <row r="55" spans="6:9" ht="18.75" x14ac:dyDescent="0.3">
      <c r="F55" s="34"/>
      <c r="G55" s="34"/>
      <c r="H55" s="34" t="s">
        <v>51</v>
      </c>
      <c r="I55" s="40">
        <f>SUM(I48:I54)</f>
        <v>68045.340089417019</v>
      </c>
    </row>
    <row r="56" spans="6:9" x14ac:dyDescent="0.25">
      <c r="G56" s="55" t="s">
        <v>52</v>
      </c>
      <c r="H56" s="55"/>
      <c r="I56" s="55"/>
    </row>
    <row r="57" spans="6:9" x14ac:dyDescent="0.25">
      <c r="I57" s="5"/>
    </row>
    <row r="58" spans="6:9" x14ac:dyDescent="0.25">
      <c r="I58" s="5"/>
    </row>
    <row r="59" spans="6:9" x14ac:dyDescent="0.25">
      <c r="I59" s="5"/>
    </row>
    <row r="60" spans="6:9" x14ac:dyDescent="0.25">
      <c r="I60" s="5"/>
    </row>
    <row r="61" spans="6:9" x14ac:dyDescent="0.25">
      <c r="I61" s="5"/>
    </row>
    <row r="62" spans="6:9" x14ac:dyDescent="0.25">
      <c r="I62" s="41"/>
    </row>
    <row r="63" spans="6:9" x14ac:dyDescent="0.25">
      <c r="I63" s="5"/>
    </row>
    <row r="64" spans="6:9" x14ac:dyDescent="0.25">
      <c r="I64" s="5"/>
    </row>
    <row r="65" spans="9:9" x14ac:dyDescent="0.25">
      <c r="I65" s="5"/>
    </row>
    <row r="66" spans="9:9" x14ac:dyDescent="0.25">
      <c r="I66" s="5"/>
    </row>
    <row r="67" spans="9:9" x14ac:dyDescent="0.25">
      <c r="I67" s="5"/>
    </row>
    <row r="68" spans="9:9" x14ac:dyDescent="0.25">
      <c r="I68" s="5"/>
    </row>
    <row r="69" spans="9:9" x14ac:dyDescent="0.25">
      <c r="I69" s="5"/>
    </row>
    <row r="70" spans="9:9" x14ac:dyDescent="0.25">
      <c r="I70" s="5"/>
    </row>
    <row r="71" spans="9:9" x14ac:dyDescent="0.25">
      <c r="I71" s="5"/>
    </row>
    <row r="72" spans="9:9" x14ac:dyDescent="0.25">
      <c r="I72" s="5"/>
    </row>
    <row r="73" spans="9:9" x14ac:dyDescent="0.25">
      <c r="I73" s="5"/>
    </row>
    <row r="74" spans="9:9" x14ac:dyDescent="0.25">
      <c r="I74" s="5"/>
    </row>
    <row r="75" spans="9:9" x14ac:dyDescent="0.25">
      <c r="I75" s="5"/>
    </row>
    <row r="76" spans="9:9" x14ac:dyDescent="0.25">
      <c r="I76" s="5"/>
    </row>
    <row r="77" spans="9:9" x14ac:dyDescent="0.25">
      <c r="I77" s="5"/>
    </row>
    <row r="78" spans="9:9" x14ac:dyDescent="0.25">
      <c r="I78" s="5"/>
    </row>
    <row r="79" spans="9:9" x14ac:dyDescent="0.25">
      <c r="I79" s="5"/>
    </row>
    <row r="80" spans="9:9" x14ac:dyDescent="0.25">
      <c r="I80" s="5"/>
    </row>
  </sheetData>
  <sheetProtection algorithmName="SHA-512" hashValue="zt8sl0WXEz9eUsXzzXICZIefTSVJsKkC81I7Ok8cn9OLQj2W7N8JBmIJCD3Kn3mRjV7yjGoXwesJcpJxPzre5g==" saltValue="z67P+cyiDm1Pnvk1LV8w3Q==" spinCount="100000" sheet="1" objects="1" scenarios="1"/>
  <mergeCells count="4">
    <mergeCell ref="D6:E10"/>
    <mergeCell ref="C11:I11"/>
    <mergeCell ref="G56:I56"/>
    <mergeCell ref="G6:G8"/>
  </mergeCells>
  <hyperlinks>
    <hyperlink ref="G6:G8" location="Menú!A1" display="MENU" xr:uid="{36F55B73-77E3-40E7-B68F-F80C85BB46C5}"/>
  </hyperlinks>
  <pageMargins left="0" right="0" top="0" bottom="0" header="0" footer="0"/>
  <pageSetup scale="42"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70972-55BE-441A-828D-412C85885D46}">
  <sheetPr>
    <pageSetUpPr fitToPage="1"/>
  </sheetPr>
  <dimension ref="C6:Q80"/>
  <sheetViews>
    <sheetView showGridLines="0" zoomScale="60" zoomScaleNormal="60" workbookViewId="0">
      <selection activeCell="P42" sqref="P42"/>
    </sheetView>
  </sheetViews>
  <sheetFormatPr baseColWidth="10" defaultRowHeight="15" x14ac:dyDescent="0.25"/>
  <cols>
    <col min="2" max="2" width="4.28515625" customWidth="1"/>
    <col min="3" max="3" width="3" customWidth="1"/>
    <col min="4" max="4" width="55.85546875" bestFit="1" customWidth="1"/>
    <col min="5" max="5" width="21.140625" bestFit="1" customWidth="1"/>
    <col min="6" max="6" width="27.42578125" bestFit="1" customWidth="1"/>
    <col min="7" max="7" width="12.42578125" customWidth="1"/>
    <col min="8" max="8" width="15.28515625" bestFit="1" customWidth="1"/>
    <col min="9" max="9" width="15.140625" bestFit="1" customWidth="1"/>
    <col min="10" max="10" width="12" bestFit="1" customWidth="1"/>
    <col min="11" max="11" width="5.140625" customWidth="1"/>
    <col min="12" max="12" width="30" bestFit="1" customWidth="1"/>
    <col min="13" max="13" width="15.5703125" bestFit="1" customWidth="1"/>
  </cols>
  <sheetData>
    <row r="6" spans="3:17" ht="18.75" customHeight="1" x14ac:dyDescent="0.25">
      <c r="D6" s="56"/>
      <c r="E6" s="56"/>
      <c r="H6" s="70" t="s">
        <v>104</v>
      </c>
    </row>
    <row r="7" spans="3:17" ht="15" customHeight="1" x14ac:dyDescent="0.25">
      <c r="D7" s="56"/>
      <c r="E7" s="56"/>
      <c r="H7" s="70"/>
    </row>
    <row r="8" spans="3:17" ht="15" customHeight="1" x14ac:dyDescent="0.25">
      <c r="D8" s="56"/>
      <c r="E8" s="56"/>
      <c r="H8" s="70"/>
    </row>
    <row r="9" spans="3:17" ht="15" customHeight="1" x14ac:dyDescent="0.25">
      <c r="D9" s="56"/>
      <c r="E9" s="56"/>
    </row>
    <row r="10" spans="3:17" ht="15" customHeight="1" x14ac:dyDescent="0.25">
      <c r="D10" s="56"/>
      <c r="E10" s="56"/>
    </row>
    <row r="11" spans="3:17" ht="22.5" x14ac:dyDescent="0.3">
      <c r="C11" s="57" t="s">
        <v>94</v>
      </c>
      <c r="D11" s="57"/>
      <c r="E11" s="57"/>
      <c r="F11" s="57"/>
      <c r="G11" s="57"/>
      <c r="H11" s="57"/>
      <c r="I11" s="57"/>
      <c r="J11" s="51"/>
      <c r="K11" s="51"/>
      <c r="L11" s="51"/>
      <c r="M11" s="51"/>
      <c r="N11" s="51"/>
      <c r="O11" s="51"/>
    </row>
    <row r="12" spans="3:17" ht="24" x14ac:dyDescent="0.4">
      <c r="C12" s="50"/>
      <c r="D12" s="50"/>
      <c r="E12" s="50"/>
      <c r="F12" s="50"/>
      <c r="G12" s="50"/>
      <c r="H12" s="50"/>
      <c r="I12" s="50"/>
      <c r="J12" s="48"/>
      <c r="K12" s="48"/>
      <c r="L12" s="48"/>
      <c r="M12" s="48"/>
      <c r="N12" s="48"/>
      <c r="O12" s="48"/>
    </row>
    <row r="14" spans="3:17" x14ac:dyDescent="0.25">
      <c r="C14" s="1"/>
      <c r="D14" s="1"/>
      <c r="E14" s="1"/>
      <c r="F14" s="1"/>
      <c r="G14" s="1"/>
      <c r="H14" s="1"/>
      <c r="I14" s="1"/>
      <c r="J14" s="9"/>
      <c r="K14" s="9"/>
      <c r="L14" s="9"/>
      <c r="M14" s="9"/>
      <c r="N14" s="9"/>
      <c r="O14" s="9"/>
      <c r="P14" s="9"/>
      <c r="Q14" s="9"/>
    </row>
    <row r="15" spans="3:17" ht="15.75" x14ac:dyDescent="0.3">
      <c r="C15" s="3" t="s">
        <v>40</v>
      </c>
      <c r="D15" s="2" t="s">
        <v>63</v>
      </c>
      <c r="E15" s="1"/>
      <c r="F15" s="2"/>
      <c r="G15" s="2"/>
      <c r="H15" s="2"/>
      <c r="I15" s="1"/>
      <c r="J15" s="9"/>
      <c r="K15" s="9"/>
      <c r="L15" s="9"/>
      <c r="M15" s="9"/>
      <c r="N15" s="9"/>
      <c r="O15" s="9"/>
      <c r="P15" s="9"/>
      <c r="Q15" s="9"/>
    </row>
    <row r="16" spans="3:17" ht="15.75" x14ac:dyDescent="0.3">
      <c r="C16" s="3" t="s">
        <v>41</v>
      </c>
      <c r="D16" s="2" t="s">
        <v>59</v>
      </c>
      <c r="E16" s="1"/>
      <c r="F16" s="2"/>
      <c r="G16" s="2"/>
      <c r="H16" s="2"/>
      <c r="I16" s="1"/>
      <c r="J16" s="9"/>
      <c r="K16" s="9"/>
      <c r="L16" s="9"/>
      <c r="M16" s="9"/>
      <c r="N16" s="9"/>
      <c r="O16" s="9"/>
      <c r="P16" s="9"/>
      <c r="Q16" s="9"/>
    </row>
    <row r="17" spans="3:17" ht="15.75" x14ac:dyDescent="0.3">
      <c r="C17" s="3" t="s">
        <v>42</v>
      </c>
      <c r="D17" s="2" t="s">
        <v>58</v>
      </c>
      <c r="E17" s="1"/>
      <c r="F17" s="2"/>
      <c r="G17" s="2"/>
      <c r="H17" s="2"/>
      <c r="I17" s="1"/>
      <c r="J17" s="9"/>
      <c r="K17" s="9"/>
      <c r="L17" s="9"/>
      <c r="M17" s="9"/>
      <c r="N17" s="9"/>
      <c r="O17" s="9"/>
      <c r="P17" s="9"/>
      <c r="Q17" s="9"/>
    </row>
    <row r="18" spans="3:17" ht="15.75" x14ac:dyDescent="0.3">
      <c r="C18" s="3" t="s">
        <v>43</v>
      </c>
      <c r="D18" s="2" t="s">
        <v>0</v>
      </c>
      <c r="E18" s="1"/>
      <c r="F18" s="2"/>
      <c r="G18" s="2"/>
      <c r="H18" s="2"/>
      <c r="I18" s="1"/>
      <c r="J18" s="9"/>
      <c r="K18" s="9"/>
      <c r="L18" s="9"/>
      <c r="M18" s="9"/>
      <c r="N18" s="9"/>
      <c r="O18" s="9"/>
      <c r="P18" s="9"/>
      <c r="Q18" s="9"/>
    </row>
    <row r="19" spans="3:17" ht="15.75" x14ac:dyDescent="0.3">
      <c r="C19" s="3" t="s">
        <v>64</v>
      </c>
      <c r="D19" s="2" t="s">
        <v>33</v>
      </c>
      <c r="E19" s="1"/>
      <c r="F19" s="3"/>
      <c r="G19" s="2"/>
      <c r="H19" s="2"/>
      <c r="I19" s="1"/>
      <c r="J19" s="9"/>
      <c r="K19" s="9"/>
      <c r="L19" s="9"/>
      <c r="M19" s="9"/>
      <c r="N19" s="9"/>
      <c r="O19" s="9"/>
      <c r="P19" s="9"/>
      <c r="Q19" s="9"/>
    </row>
    <row r="20" spans="3:17" ht="15.75" x14ac:dyDescent="0.3">
      <c r="C20" s="3" t="s">
        <v>65</v>
      </c>
      <c r="D20" s="2" t="s">
        <v>34</v>
      </c>
      <c r="E20" s="1"/>
      <c r="F20" s="3"/>
      <c r="G20" s="2"/>
      <c r="H20" s="2"/>
      <c r="I20" s="1"/>
      <c r="J20" s="9"/>
      <c r="K20" s="9"/>
      <c r="L20" s="9"/>
      <c r="M20" s="9"/>
      <c r="N20" s="9"/>
      <c r="O20" s="9"/>
      <c r="P20" s="9"/>
      <c r="Q20" s="9"/>
    </row>
    <row r="21" spans="3:17" x14ac:dyDescent="0.25">
      <c r="C21" s="1"/>
      <c r="D21" s="1"/>
      <c r="E21" s="1"/>
      <c r="F21" s="1"/>
      <c r="G21" s="1"/>
      <c r="H21" s="1"/>
      <c r="I21" s="1"/>
      <c r="J21" s="9"/>
      <c r="K21" s="9"/>
      <c r="L21" s="9"/>
      <c r="M21" s="9"/>
      <c r="N21" s="9"/>
      <c r="O21" s="9"/>
      <c r="P21" s="9"/>
      <c r="Q21" s="9"/>
    </row>
    <row r="22" spans="3:17" ht="18.75" x14ac:dyDescent="0.3">
      <c r="C22" s="1"/>
      <c r="D22" s="1"/>
      <c r="E22" s="1"/>
      <c r="F22" s="7"/>
      <c r="G22" s="7"/>
      <c r="H22" s="7"/>
      <c r="I22" s="7"/>
      <c r="J22" s="8"/>
      <c r="K22" s="9"/>
      <c r="L22" s="9"/>
      <c r="M22" s="9"/>
      <c r="N22" s="9"/>
      <c r="O22" s="9"/>
      <c r="P22" s="9"/>
      <c r="Q22" s="9"/>
    </row>
    <row r="24" spans="3:17" x14ac:dyDescent="0.25">
      <c r="K24" s="4"/>
      <c r="M24" s="4"/>
    </row>
    <row r="25" spans="3:17" ht="15.75" x14ac:dyDescent="0.3">
      <c r="C25" s="31"/>
      <c r="D25" s="30" t="s">
        <v>2</v>
      </c>
      <c r="E25" s="30" t="s">
        <v>3</v>
      </c>
      <c r="F25" s="30" t="s">
        <v>39</v>
      </c>
      <c r="G25" s="30" t="s">
        <v>4</v>
      </c>
      <c r="H25" s="30" t="s">
        <v>5</v>
      </c>
      <c r="I25" s="30" t="s">
        <v>6</v>
      </c>
      <c r="K25" s="43"/>
    </row>
    <row r="26" spans="3:17" x14ac:dyDescent="0.25">
      <c r="D26" t="s">
        <v>35</v>
      </c>
      <c r="E26" t="s">
        <v>7</v>
      </c>
      <c r="F26" s="10" t="s">
        <v>8</v>
      </c>
      <c r="G26" s="71">
        <v>10058.48322147647</v>
      </c>
      <c r="H26" s="11">
        <v>1.05</v>
      </c>
      <c r="I26" s="4">
        <f>+G26*H26</f>
        <v>10561.407382550295</v>
      </c>
      <c r="K26" s="4"/>
    </row>
    <row r="27" spans="3:17" x14ac:dyDescent="0.25">
      <c r="D27" t="s">
        <v>57</v>
      </c>
      <c r="E27" t="s">
        <v>10</v>
      </c>
      <c r="F27" s="10" t="s">
        <v>11</v>
      </c>
      <c r="G27" s="71">
        <v>1176.5588524590164</v>
      </c>
      <c r="H27" s="11">
        <v>2.0495999999999999</v>
      </c>
      <c r="I27" s="4">
        <f>+G27*H27</f>
        <v>2411.4750239999998</v>
      </c>
      <c r="K27" s="4"/>
      <c r="L27" s="4"/>
    </row>
    <row r="28" spans="3:17" x14ac:dyDescent="0.25">
      <c r="D28" t="s">
        <v>58</v>
      </c>
      <c r="E28" t="s">
        <v>10</v>
      </c>
      <c r="F28" s="10" t="s">
        <v>11</v>
      </c>
      <c r="G28" s="71">
        <v>2084.3727868852461</v>
      </c>
      <c r="H28" s="11">
        <v>2.1800000000000002</v>
      </c>
      <c r="I28" s="4">
        <f t="shared" ref="I28:I34" si="0">+G28*H28</f>
        <v>4543.9326754098365</v>
      </c>
      <c r="K28" s="6"/>
      <c r="L28" s="4"/>
    </row>
    <row r="29" spans="3:17" x14ac:dyDescent="0.25">
      <c r="D29" t="s">
        <v>59</v>
      </c>
      <c r="E29" t="s">
        <v>10</v>
      </c>
      <c r="F29" s="10" t="s">
        <v>11</v>
      </c>
      <c r="G29" s="71">
        <v>1950.0003278688523</v>
      </c>
      <c r="H29" s="11">
        <v>1.5372000000000001</v>
      </c>
      <c r="I29" s="4">
        <f t="shared" si="0"/>
        <v>2997.5405040000001</v>
      </c>
      <c r="K29" s="4"/>
      <c r="M29" s="4"/>
    </row>
    <row r="30" spans="3:17" x14ac:dyDescent="0.25">
      <c r="D30" t="s">
        <v>60</v>
      </c>
      <c r="E30" t="s">
        <v>13</v>
      </c>
      <c r="F30" s="10" t="s">
        <v>13</v>
      </c>
      <c r="G30" s="71">
        <v>58.547999999999981</v>
      </c>
      <c r="H30" s="11">
        <v>8</v>
      </c>
      <c r="I30" s="4">
        <f t="shared" si="0"/>
        <v>468.38399999999984</v>
      </c>
    </row>
    <row r="31" spans="3:17" x14ac:dyDescent="0.25">
      <c r="D31" t="s">
        <v>61</v>
      </c>
      <c r="E31" t="s">
        <v>13</v>
      </c>
      <c r="F31" s="10" t="s">
        <v>13</v>
      </c>
      <c r="G31" s="71">
        <v>25.370799999999999</v>
      </c>
      <c r="H31" s="11">
        <v>13</v>
      </c>
      <c r="I31" s="4">
        <f t="shared" si="0"/>
        <v>329.82040000000001</v>
      </c>
    </row>
    <row r="32" spans="3:17" x14ac:dyDescent="0.25">
      <c r="D32" t="s">
        <v>62</v>
      </c>
      <c r="E32" t="s">
        <v>13</v>
      </c>
      <c r="F32" s="10" t="s">
        <v>13</v>
      </c>
      <c r="G32" s="71">
        <v>292.73999999999995</v>
      </c>
      <c r="H32" s="11">
        <v>10</v>
      </c>
      <c r="I32" s="4">
        <f t="shared" si="0"/>
        <v>2927.3999999999996</v>
      </c>
    </row>
    <row r="33" spans="4:9" x14ac:dyDescent="0.25">
      <c r="D33" t="s">
        <v>66</v>
      </c>
      <c r="E33" t="s">
        <v>8</v>
      </c>
      <c r="F33" s="10" t="s">
        <v>8</v>
      </c>
      <c r="G33" s="71">
        <v>9600</v>
      </c>
      <c r="H33" s="11">
        <v>1</v>
      </c>
      <c r="I33" s="4">
        <f t="shared" si="0"/>
        <v>9600</v>
      </c>
    </row>
    <row r="34" spans="4:9" x14ac:dyDescent="0.25">
      <c r="D34" t="s">
        <v>19</v>
      </c>
      <c r="E34" t="s">
        <v>8</v>
      </c>
      <c r="F34" s="10" t="s">
        <v>8</v>
      </c>
      <c r="G34" s="71">
        <v>1640</v>
      </c>
      <c r="H34" s="11">
        <v>1</v>
      </c>
      <c r="I34" s="4">
        <f t="shared" si="0"/>
        <v>1640</v>
      </c>
    </row>
    <row r="35" spans="4:9" x14ac:dyDescent="0.25">
      <c r="F35" s="10"/>
      <c r="G35" s="4"/>
      <c r="H35" s="11"/>
      <c r="I35" s="4"/>
    </row>
    <row r="36" spans="4:9" ht="15.75" x14ac:dyDescent="0.3">
      <c r="D36" s="17" t="s">
        <v>20</v>
      </c>
      <c r="E36" s="18"/>
      <c r="F36" s="18"/>
      <c r="G36" s="19"/>
      <c r="H36" s="20"/>
      <c r="I36" s="21">
        <f>SUM(I26:I35)</f>
        <v>35479.959985960129</v>
      </c>
    </row>
    <row r="37" spans="4:9" ht="15.75" x14ac:dyDescent="0.3">
      <c r="D37" s="12"/>
      <c r="E37" s="13"/>
      <c r="F37" s="13"/>
      <c r="G37" s="14"/>
      <c r="H37" s="15"/>
      <c r="I37" s="16"/>
    </row>
    <row r="38" spans="4:9" x14ac:dyDescent="0.25">
      <c r="D38" t="s">
        <v>72</v>
      </c>
      <c r="E38" t="s">
        <v>21</v>
      </c>
      <c r="F38" s="45" t="s">
        <v>11</v>
      </c>
      <c r="G38" s="74">
        <v>150.87169066666664</v>
      </c>
      <c r="H38" s="46">
        <v>1.65</v>
      </c>
      <c r="I38" s="4">
        <f>+G38*H38</f>
        <v>248.93828959999993</v>
      </c>
    </row>
    <row r="39" spans="4:9" x14ac:dyDescent="0.25">
      <c r="D39" t="s">
        <v>73</v>
      </c>
      <c r="E39" t="s">
        <v>23</v>
      </c>
      <c r="F39" s="4" t="s">
        <v>22</v>
      </c>
      <c r="G39" s="73">
        <f>+((46000/1.19)/28)*1</f>
        <v>1380.5522208883554</v>
      </c>
      <c r="H39" s="46">
        <f>+(1.86666666666667)*1</f>
        <v>1.86666666666667</v>
      </c>
      <c r="I39" s="4">
        <f t="shared" ref="I39:I42" si="1">+G39*H39</f>
        <v>2577.0308123249347</v>
      </c>
    </row>
    <row r="40" spans="4:9" x14ac:dyDescent="0.25">
      <c r="D40" t="s">
        <v>69</v>
      </c>
      <c r="E40" t="s">
        <v>28</v>
      </c>
      <c r="F40" s="4" t="s">
        <v>28</v>
      </c>
      <c r="G40" s="74">
        <v>1803.2783999999997</v>
      </c>
      <c r="H40" s="46">
        <v>0.03</v>
      </c>
      <c r="I40" s="4">
        <f>+G40*H40</f>
        <v>54.098351999999991</v>
      </c>
    </row>
    <row r="41" spans="4:9" x14ac:dyDescent="0.25">
      <c r="D41" t="s">
        <v>70</v>
      </c>
      <c r="E41" t="s">
        <v>71</v>
      </c>
      <c r="F41" s="4" t="s">
        <v>17</v>
      </c>
      <c r="G41" s="74">
        <v>1881.8542950819669</v>
      </c>
      <c r="H41" s="46">
        <v>1.0900000000000001</v>
      </c>
      <c r="I41" s="4">
        <f t="shared" si="1"/>
        <v>2051.2211816393442</v>
      </c>
    </row>
    <row r="42" spans="4:9" x14ac:dyDescent="0.25">
      <c r="D42" t="s">
        <v>74</v>
      </c>
      <c r="E42" t="s">
        <v>8</v>
      </c>
      <c r="F42" s="4" t="s">
        <v>8</v>
      </c>
      <c r="G42" s="74">
        <v>6000</v>
      </c>
      <c r="H42" s="46">
        <v>1</v>
      </c>
      <c r="I42" s="4">
        <f t="shared" si="1"/>
        <v>6000</v>
      </c>
    </row>
    <row r="43" spans="4:9" ht="15.75" x14ac:dyDescent="0.3">
      <c r="D43" s="17" t="s">
        <v>29</v>
      </c>
      <c r="E43" s="22"/>
      <c r="F43" s="22"/>
      <c r="G43" s="23"/>
      <c r="H43" s="24"/>
      <c r="I43" s="25">
        <f>SUM(I38:I42)</f>
        <v>10931.288635564279</v>
      </c>
    </row>
    <row r="44" spans="4:9" ht="15.75" x14ac:dyDescent="0.3">
      <c r="D44" s="12"/>
      <c r="E44" s="26"/>
      <c r="F44" s="26"/>
      <c r="G44" s="27"/>
      <c r="H44" s="28"/>
      <c r="I44" s="29"/>
    </row>
    <row r="45" spans="4:9" x14ac:dyDescent="0.25">
      <c r="D45" t="s">
        <v>75</v>
      </c>
      <c r="E45" t="s">
        <v>30</v>
      </c>
      <c r="F45" t="s">
        <v>31</v>
      </c>
      <c r="G45" s="73">
        <f>+(148000/5)</f>
        <v>29600</v>
      </c>
      <c r="H45" s="42">
        <f>1.32/2</f>
        <v>0.66</v>
      </c>
      <c r="I45" s="4">
        <f>+G45*H45</f>
        <v>19536</v>
      </c>
    </row>
    <row r="46" spans="4:9" x14ac:dyDescent="0.25">
      <c r="D46" t="s">
        <v>76</v>
      </c>
      <c r="E46" t="s">
        <v>8</v>
      </c>
      <c r="F46" t="s">
        <v>8</v>
      </c>
      <c r="G46" s="71">
        <v>3200</v>
      </c>
      <c r="H46" s="11">
        <v>1</v>
      </c>
      <c r="I46" s="4">
        <f t="shared" ref="I46" si="2">+G46*H46</f>
        <v>3200</v>
      </c>
    </row>
    <row r="47" spans="4:9" ht="15.75" x14ac:dyDescent="0.3">
      <c r="D47" s="17" t="s">
        <v>45</v>
      </c>
      <c r="E47" s="17"/>
      <c r="F47" s="17"/>
      <c r="G47" s="22"/>
      <c r="H47" s="33"/>
      <c r="I47" s="21">
        <f>SUM(I45:I46)</f>
        <v>22736</v>
      </c>
    </row>
    <row r="48" spans="4:9" x14ac:dyDescent="0.25">
      <c r="I48" s="5"/>
    </row>
    <row r="49" spans="6:9" ht="18.75" x14ac:dyDescent="0.3">
      <c r="F49" s="34"/>
      <c r="G49" s="34"/>
      <c r="H49" s="34" t="s">
        <v>46</v>
      </c>
      <c r="I49" s="35">
        <f>+I47+I43+I36</f>
        <v>69147.248621524399</v>
      </c>
    </row>
    <row r="50" spans="6:9" x14ac:dyDescent="0.25">
      <c r="F50" s="36"/>
      <c r="G50" s="37" t="s">
        <v>47</v>
      </c>
      <c r="H50" s="75">
        <v>0.05</v>
      </c>
      <c r="I50" s="38">
        <f>+$I$49*H50</f>
        <v>3457.3624310762202</v>
      </c>
    </row>
    <row r="51" spans="6:9" x14ac:dyDescent="0.25">
      <c r="F51" s="36"/>
      <c r="G51" s="37" t="s">
        <v>48</v>
      </c>
      <c r="H51" s="75">
        <v>0.05</v>
      </c>
      <c r="I51" s="38">
        <f t="shared" ref="I51:I52" si="3">+$I$49*H51</f>
        <v>3457.3624310762202</v>
      </c>
    </row>
    <row r="52" spans="6:9" x14ac:dyDescent="0.25">
      <c r="F52" s="36"/>
      <c r="G52" s="37" t="s">
        <v>49</v>
      </c>
      <c r="H52" s="75">
        <v>0.05</v>
      </c>
      <c r="I52" s="38">
        <f t="shared" si="3"/>
        <v>3457.3624310762202</v>
      </c>
    </row>
    <row r="53" spans="6:9" x14ac:dyDescent="0.25">
      <c r="F53" s="36"/>
      <c r="G53" s="37" t="s">
        <v>50</v>
      </c>
      <c r="H53" s="76">
        <v>0.19</v>
      </c>
      <c r="I53" s="38">
        <f>I52*H53</f>
        <v>656.89886190448181</v>
      </c>
    </row>
    <row r="54" spans="6:9" x14ac:dyDescent="0.25">
      <c r="F54" s="36"/>
      <c r="G54" s="36"/>
      <c r="H54" s="36"/>
      <c r="I54" s="39"/>
    </row>
    <row r="55" spans="6:9" ht="18.75" x14ac:dyDescent="0.3">
      <c r="F55" s="34"/>
      <c r="G55" s="34"/>
      <c r="H55" s="34" t="s">
        <v>51</v>
      </c>
      <c r="I55" s="40">
        <f>SUM(I48:I54)</f>
        <v>80176.234776657555</v>
      </c>
    </row>
    <row r="56" spans="6:9" x14ac:dyDescent="0.25">
      <c r="G56" s="55" t="s">
        <v>52</v>
      </c>
      <c r="H56" s="55"/>
      <c r="I56" s="55"/>
    </row>
    <row r="57" spans="6:9" x14ac:dyDescent="0.25">
      <c r="I57" s="5"/>
    </row>
    <row r="58" spans="6:9" x14ac:dyDescent="0.25">
      <c r="I58" s="5"/>
    </row>
    <row r="59" spans="6:9" x14ac:dyDescent="0.25">
      <c r="I59" s="5"/>
    </row>
    <row r="60" spans="6:9" x14ac:dyDescent="0.25">
      <c r="I60" s="5"/>
    </row>
    <row r="61" spans="6:9" x14ac:dyDescent="0.25">
      <c r="I61" s="5"/>
    </row>
    <row r="62" spans="6:9" x14ac:dyDescent="0.25">
      <c r="I62" s="41"/>
    </row>
    <row r="63" spans="6:9" x14ac:dyDescent="0.25">
      <c r="I63" s="5"/>
    </row>
    <row r="64" spans="6:9" x14ac:dyDescent="0.25">
      <c r="I64" s="5"/>
    </row>
    <row r="65" spans="9:9" x14ac:dyDescent="0.25">
      <c r="I65" s="5"/>
    </row>
    <row r="66" spans="9:9" x14ac:dyDescent="0.25">
      <c r="I66" s="5"/>
    </row>
    <row r="67" spans="9:9" x14ac:dyDescent="0.25">
      <c r="I67" s="5"/>
    </row>
    <row r="68" spans="9:9" x14ac:dyDescent="0.25">
      <c r="I68" s="5"/>
    </row>
    <row r="69" spans="9:9" x14ac:dyDescent="0.25">
      <c r="I69" s="5"/>
    </row>
    <row r="70" spans="9:9" x14ac:dyDescent="0.25">
      <c r="I70" s="5"/>
    </row>
    <row r="71" spans="9:9" x14ac:dyDescent="0.25">
      <c r="I71" s="5"/>
    </row>
    <row r="72" spans="9:9" x14ac:dyDescent="0.25">
      <c r="I72" s="5"/>
    </row>
    <row r="73" spans="9:9" x14ac:dyDescent="0.25">
      <c r="I73" s="5"/>
    </row>
    <row r="74" spans="9:9" x14ac:dyDescent="0.25">
      <c r="I74" s="5"/>
    </row>
    <row r="75" spans="9:9" x14ac:dyDescent="0.25">
      <c r="I75" s="5"/>
    </row>
    <row r="76" spans="9:9" x14ac:dyDescent="0.25">
      <c r="I76" s="5"/>
    </row>
    <row r="77" spans="9:9" x14ac:dyDescent="0.25">
      <c r="I77" s="5"/>
    </row>
    <row r="78" spans="9:9" x14ac:dyDescent="0.25">
      <c r="I78" s="5"/>
    </row>
    <row r="79" spans="9:9" x14ac:dyDescent="0.25">
      <c r="I79" s="5"/>
    </row>
    <row r="80" spans="9:9" x14ac:dyDescent="0.25">
      <c r="I80" s="5"/>
    </row>
  </sheetData>
  <sheetProtection algorithmName="SHA-512" hashValue="JV0T99hPVHEQhp/0TjNFYwUMUO93CfvNdyC/ipI2jw0Mtx5xIG0adJNcVZ82MnsR9XJlY4/Vnb0nFIS97cwqEA==" saltValue="hafBPDAlpuPo0hbT/aC9DQ==" spinCount="100000" sheet="1" objects="1" scenarios="1"/>
  <mergeCells count="4">
    <mergeCell ref="D6:E10"/>
    <mergeCell ref="G56:I56"/>
    <mergeCell ref="C11:I11"/>
    <mergeCell ref="H6:H8"/>
  </mergeCells>
  <hyperlinks>
    <hyperlink ref="H6:H8" location="Menú!A1" display="MENU" xr:uid="{81EAB957-BBD3-4D40-BD16-AE958642BB10}"/>
  </hyperlinks>
  <pageMargins left="0" right="0" top="0" bottom="0" header="0" footer="0"/>
  <pageSetup scale="4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Menú</vt:lpstr>
      <vt:lpstr>Muro Sencillo</vt:lpstr>
      <vt:lpstr>Muro placa Rh 1 Cara</vt:lpstr>
      <vt:lpstr>Revoque en seco</vt:lpstr>
      <vt:lpstr>Cielo raso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Antonio Carreño Sánchez</dc:creator>
  <cp:lastModifiedBy>Mauricio Mendoza</cp:lastModifiedBy>
  <cp:lastPrinted>2022-07-18T03:42:17Z</cp:lastPrinted>
  <dcterms:created xsi:type="dcterms:W3CDTF">2022-07-18T02:54:20Z</dcterms:created>
  <dcterms:modified xsi:type="dcterms:W3CDTF">2022-07-19T20:05:06Z</dcterms:modified>
</cp:coreProperties>
</file>